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9155" windowHeight="4305"/>
  </bookViews>
  <sheets>
    <sheet name="Dự báo nâng lương cuối 2021" sheetId="4" r:id="rId1"/>
    <sheet name="đầu 2022" sheetId="5" r:id="rId2"/>
  </sheets>
  <calcPr calcId="144525"/>
</workbook>
</file>

<file path=xl/calcChain.xml><?xml version="1.0" encoding="utf-8"?>
<calcChain xmlns="http://schemas.openxmlformats.org/spreadsheetml/2006/main">
  <c r="Q53" i="4" l="1"/>
  <c r="P53" i="4"/>
  <c r="R53" i="4" s="1"/>
  <c r="S53" i="4" s="1"/>
  <c r="Q52" i="4"/>
  <c r="P52" i="4"/>
  <c r="R52" i="4" s="1"/>
  <c r="S52" i="4" s="1"/>
  <c r="Q51" i="4"/>
  <c r="P51" i="4"/>
  <c r="R51" i="4" s="1"/>
  <c r="S51" i="4" s="1"/>
  <c r="Q50" i="4"/>
  <c r="P50" i="4"/>
  <c r="R50" i="4" s="1"/>
  <c r="S50" i="4" s="1"/>
  <c r="Q49" i="4"/>
  <c r="P49" i="4"/>
  <c r="R49" i="4" s="1"/>
  <c r="S49" i="4" s="1"/>
  <c r="Q48" i="4"/>
  <c r="P48" i="4"/>
  <c r="R48" i="4" s="1"/>
  <c r="S48" i="4" s="1"/>
  <c r="N44" i="4"/>
  <c r="I44" i="4"/>
  <c r="I45" i="4" s="1"/>
  <c r="F44" i="4"/>
  <c r="F45" i="4" s="1"/>
  <c r="Q43" i="4"/>
  <c r="R43" i="4" s="1"/>
  <c r="S43" i="4" s="1"/>
  <c r="K43" i="4"/>
  <c r="P43" i="4" s="1"/>
  <c r="P42" i="4"/>
  <c r="K42" i="4"/>
  <c r="Q42" i="4" s="1"/>
  <c r="R42" i="4" s="1"/>
  <c r="S42" i="4" s="1"/>
  <c r="Q41" i="4"/>
  <c r="R41" i="4" s="1"/>
  <c r="S41" i="4" s="1"/>
  <c r="K41" i="4"/>
  <c r="P41" i="4" s="1"/>
  <c r="P40" i="4"/>
  <c r="K40" i="4"/>
  <c r="Q40" i="4" s="1"/>
  <c r="R40" i="4" s="1"/>
  <c r="S40" i="4" s="1"/>
  <c r="Q39" i="4"/>
  <c r="R39" i="4" s="1"/>
  <c r="S39" i="4" s="1"/>
  <c r="K39" i="4"/>
  <c r="P39" i="4" s="1"/>
  <c r="P38" i="4"/>
  <c r="K38" i="4"/>
  <c r="Q38" i="4" s="1"/>
  <c r="R38" i="4" s="1"/>
  <c r="S38" i="4" s="1"/>
  <c r="Q37" i="4"/>
  <c r="R37" i="4" s="1"/>
  <c r="S37" i="4" s="1"/>
  <c r="K37" i="4"/>
  <c r="P37" i="4" s="1"/>
  <c r="P36" i="4"/>
  <c r="K36" i="4"/>
  <c r="Q36" i="4" s="1"/>
  <c r="R36" i="4" s="1"/>
  <c r="S36" i="4" s="1"/>
  <c r="Q35" i="4"/>
  <c r="R35" i="4" s="1"/>
  <c r="S35" i="4" s="1"/>
  <c r="K35" i="4"/>
  <c r="P35" i="4" s="1"/>
  <c r="P34" i="4"/>
  <c r="K34" i="4"/>
  <c r="Q34" i="4" s="1"/>
  <c r="R34" i="4" s="1"/>
  <c r="S34" i="4" s="1"/>
  <c r="Q33" i="4"/>
  <c r="R33" i="4" s="1"/>
  <c r="S33" i="4" s="1"/>
  <c r="K33" i="4"/>
  <c r="P33" i="4" s="1"/>
  <c r="P32" i="4"/>
  <c r="P44" i="4" s="1"/>
  <c r="K32" i="4"/>
  <c r="K44" i="4" s="1"/>
  <c r="L31" i="4"/>
  <c r="I31" i="4"/>
  <c r="F31" i="4"/>
  <c r="K30" i="4"/>
  <c r="P30" i="4" s="1"/>
  <c r="P29" i="4"/>
  <c r="K29" i="4"/>
  <c r="Q29" i="4" s="1"/>
  <c r="R29" i="4" s="1"/>
  <c r="S29" i="4" s="1"/>
  <c r="K28" i="4"/>
  <c r="P28" i="4" s="1"/>
  <c r="P27" i="4"/>
  <c r="K27" i="4"/>
  <c r="Q27" i="4" s="1"/>
  <c r="R27" i="4" s="1"/>
  <c r="S27" i="4" s="1"/>
  <c r="K26" i="4"/>
  <c r="P26" i="4" s="1"/>
  <c r="P25" i="4"/>
  <c r="K25" i="4"/>
  <c r="Q25" i="4" s="1"/>
  <c r="R25" i="4" s="1"/>
  <c r="S25" i="4" s="1"/>
  <c r="K24" i="4"/>
  <c r="P24" i="4" s="1"/>
  <c r="P23" i="4"/>
  <c r="K23" i="4"/>
  <c r="Q23" i="4" s="1"/>
  <c r="R23" i="4" s="1"/>
  <c r="S23" i="4" s="1"/>
  <c r="K22" i="4"/>
  <c r="P22" i="4" s="1"/>
  <c r="P21" i="4"/>
  <c r="K21" i="4"/>
  <c r="Q21" i="4" s="1"/>
  <c r="R21" i="4" s="1"/>
  <c r="S21" i="4" s="1"/>
  <c r="K20" i="4"/>
  <c r="P20" i="4" s="1"/>
  <c r="P19" i="4"/>
  <c r="K19" i="4"/>
  <c r="Q19" i="4" s="1"/>
  <c r="R19" i="4" s="1"/>
  <c r="S19" i="4" s="1"/>
  <c r="K18" i="4"/>
  <c r="P18" i="4" s="1"/>
  <c r="P17" i="4"/>
  <c r="K17" i="4"/>
  <c r="Q17" i="4" s="1"/>
  <c r="R17" i="4" s="1"/>
  <c r="S17" i="4" s="1"/>
  <c r="K16" i="4"/>
  <c r="P16" i="4" s="1"/>
  <c r="P15" i="4"/>
  <c r="K15" i="4"/>
  <c r="Q15" i="4" s="1"/>
  <c r="R15" i="4" s="1"/>
  <c r="S15" i="4" s="1"/>
  <c r="K14" i="4"/>
  <c r="P14" i="4" s="1"/>
  <c r="P13" i="4"/>
  <c r="K13" i="4"/>
  <c r="Q13" i="4" s="1"/>
  <c r="R13" i="4" s="1"/>
  <c r="S13" i="4" s="1"/>
  <c r="K12" i="4"/>
  <c r="P12" i="4" s="1"/>
  <c r="P11" i="4"/>
  <c r="P31" i="4" s="1"/>
  <c r="P45" i="4" s="1"/>
  <c r="K11" i="4"/>
  <c r="Q11" i="4" s="1"/>
  <c r="R11" i="4" s="1"/>
  <c r="S11" i="4" s="1"/>
  <c r="S10" i="4"/>
  <c r="Q10" i="4"/>
  <c r="R10" i="4" s="1"/>
  <c r="K10" i="4"/>
  <c r="Q9" i="4"/>
  <c r="R9" i="4" s="1"/>
  <c r="S9" i="4" s="1"/>
  <c r="K9" i="4"/>
  <c r="S8" i="4"/>
  <c r="Q8" i="4"/>
  <c r="R8" i="4" s="1"/>
  <c r="K8" i="4"/>
  <c r="K31" i="4" s="1"/>
  <c r="K45" i="4" l="1"/>
  <c r="Q12" i="4"/>
  <c r="R12" i="4" s="1"/>
  <c r="S12" i="4" s="1"/>
  <c r="S31" i="4" s="1"/>
  <c r="Q14" i="4"/>
  <c r="R14" i="4" s="1"/>
  <c r="S14" i="4" s="1"/>
  <c r="Q16" i="4"/>
  <c r="R16" i="4" s="1"/>
  <c r="S16" i="4" s="1"/>
  <c r="Q18" i="4"/>
  <c r="R18" i="4" s="1"/>
  <c r="S18" i="4" s="1"/>
  <c r="Q20" i="4"/>
  <c r="R20" i="4" s="1"/>
  <c r="S20" i="4" s="1"/>
  <c r="Q22" i="4"/>
  <c r="R22" i="4" s="1"/>
  <c r="S22" i="4" s="1"/>
  <c r="Q24" i="4"/>
  <c r="R24" i="4" s="1"/>
  <c r="S24" i="4" s="1"/>
  <c r="Q26" i="4"/>
  <c r="R26" i="4" s="1"/>
  <c r="S26" i="4" s="1"/>
  <c r="Q28" i="4"/>
  <c r="R28" i="4" s="1"/>
  <c r="S28" i="4" s="1"/>
  <c r="Q30" i="4"/>
  <c r="R30" i="4" s="1"/>
  <c r="S30" i="4" s="1"/>
  <c r="Q32" i="4"/>
  <c r="Q44" i="4" l="1"/>
  <c r="Q45" i="4" s="1"/>
  <c r="R32" i="4"/>
  <c r="R31" i="4"/>
  <c r="Q31" i="4"/>
  <c r="R44" i="4" l="1"/>
  <c r="R45" i="4" s="1"/>
  <c r="S32" i="4"/>
  <c r="S44" i="4" s="1"/>
  <c r="S45" i="4" s="1"/>
</calcChain>
</file>

<file path=xl/sharedStrings.xml><?xml version="1.0" encoding="utf-8"?>
<sst xmlns="http://schemas.openxmlformats.org/spreadsheetml/2006/main" count="1028" uniqueCount="384">
  <si>
    <t>V.08.03.07</t>
  </si>
  <si>
    <t>25.12.1992</t>
  </si>
  <si>
    <t>V.08.05.13</t>
  </si>
  <si>
    <t xml:space="preserve"> </t>
  </si>
  <si>
    <t>Mã ngạch</t>
  </si>
  <si>
    <t>V.08.01.02</t>
  </si>
  <si>
    <t>V.08.01.03</t>
  </si>
  <si>
    <t>V.08.06.16</t>
  </si>
  <si>
    <t>V.08.07.19</t>
  </si>
  <si>
    <t>09.10.1966</t>
  </si>
  <si>
    <t>V.08.08.23</t>
  </si>
  <si>
    <t>V.08.02.06</t>
  </si>
  <si>
    <t>V.08.05.12</t>
  </si>
  <si>
    <t>28.08.1980</t>
  </si>
  <si>
    <t>28.07.1973</t>
  </si>
  <si>
    <t>21.02.1978</t>
  </si>
  <si>
    <t>15.10.1977</t>
  </si>
  <si>
    <t>20.03.1972</t>
  </si>
  <si>
    <t>28.12.1987</t>
  </si>
  <si>
    <t>V.08.04.10</t>
  </si>
  <si>
    <t>25.12.1983</t>
  </si>
  <si>
    <t>22.10.1991</t>
  </si>
  <si>
    <t>V.05.02.07</t>
  </si>
  <si>
    <t>22.08.1970</t>
  </si>
  <si>
    <t>30.05.1985</t>
  </si>
  <si>
    <t>22.10.1984</t>
  </si>
  <si>
    <t>27.05.1984</t>
  </si>
  <si>
    <t>16.08.1987</t>
  </si>
  <si>
    <t>18.09.1970</t>
  </si>
  <si>
    <t>17.03.1987</t>
  </si>
  <si>
    <t>02.10.1982</t>
  </si>
  <si>
    <t>PHAN THỊ HẢI YẾN</t>
  </si>
  <si>
    <t>LỮ THỊ THUẬN</t>
  </si>
  <si>
    <t>NGUYỄN TUẤN ANH</t>
  </si>
  <si>
    <t>MẠC THÀNH LINH</t>
  </si>
  <si>
    <t>09.09.1985</t>
  </si>
  <si>
    <t>03.04.1990</t>
  </si>
  <si>
    <t>05.05.1989</t>
  </si>
  <si>
    <t>06.06.1984</t>
  </si>
  <si>
    <t>10.07.1984</t>
  </si>
  <si>
    <t>10.10.1988</t>
  </si>
  <si>
    <t>08.01.1995</t>
  </si>
  <si>
    <t>Đơn vị báo cáo: Trung tâm Y tế huyện Quỳ Châu</t>
  </si>
  <si>
    <t>CỘNG HÒA XÃ HỘI CHỦ NGHĨA VIỆT NAM</t>
  </si>
  <si>
    <t>Đơn vị nhận báo cáo: SỞ Y TẾ NGHỆ AN</t>
  </si>
  <si>
    <t>Độc lập- Tự do- Hạnh phúc</t>
  </si>
  <si>
    <t>DANH SÁCH CÁN BỘ ĐỦ ĐIỀU KIỆN XÉT NÂNG LƯƠNG SÁU THÁNG CUỐI NĂM 2021</t>
  </si>
  <si>
    <t>STT</t>
  </si>
  <si>
    <t>Họ tên</t>
  </si>
  <si>
    <t>Ngày sinh</t>
  </si>
  <si>
    <t>Mức lương hiện hưởng</t>
  </si>
  <si>
    <t>Mức lương mới</t>
  </si>
  <si>
    <t>HS Chênh lệch</t>
  </si>
  <si>
    <t>Hệ số bảo lưu</t>
  </si>
  <si>
    <t>PC Thu hút</t>
  </si>
  <si>
    <t>PC Ưu đãi nghề</t>
  </si>
  <si>
    <t>Các khoản đóng góp</t>
  </si>
  <si>
    <t xml:space="preserve">Tổng Hệ số PC </t>
  </si>
  <si>
    <t>Tiền lương tăng thêm/tháng</t>
  </si>
  <si>
    <t>Ghi chú</t>
  </si>
  <si>
    <t>Bậc</t>
  </si>
  <si>
    <t xml:space="preserve">Hệ số </t>
  </si>
  <si>
    <t>Ngày xét NL</t>
  </si>
  <si>
    <t>%</t>
  </si>
  <si>
    <t>HỆ ĐIỀU TRỊ</t>
  </si>
  <si>
    <t>TRƯƠNG ĐỖ MỸ</t>
  </si>
  <si>
    <t>06.032</t>
  </si>
  <si>
    <t>ĐẶNG THỊ NINH</t>
  </si>
  <si>
    <t>LƯƠNG VIỆT KHOA</t>
  </si>
  <si>
    <t>01.007</t>
  </si>
  <si>
    <t>LƯƠNG THỊ NGỌC ÁNH</t>
  </si>
  <si>
    <t>NGUYỄN THỊ THỎA</t>
  </si>
  <si>
    <t>LƯƠNG THỊ BÍCH THỦY</t>
  </si>
  <si>
    <t>VI THỊ NANG</t>
  </si>
  <si>
    <t>LÊ THỊ HẢI</t>
  </si>
  <si>
    <t>LIM THỊ PHƯƠNG THẢO</t>
  </si>
  <si>
    <t>VY THỊ DANH</t>
  </si>
  <si>
    <t>LÊ THỊ THU HUYỀN</t>
  </si>
  <si>
    <t>LÊ THỊ HOÀI</t>
  </si>
  <si>
    <t>SẦM THỊ HÀ</t>
  </si>
  <si>
    <t>VI THỊ LAN</t>
  </si>
  <si>
    <t>LÒ THỊ MAI</t>
  </si>
  <si>
    <t>NGUYỄN ĐÌNH PHÙNG</t>
  </si>
  <si>
    <t>LÔ THỊ MƠ</t>
  </si>
  <si>
    <t>NGUYỄN THỊ PHƯƠNG</t>
  </si>
  <si>
    <t>HỒ THỊ THỦY</t>
  </si>
  <si>
    <t>SẦM THỊ GIANG</t>
  </si>
  <si>
    <t>HỆ DỰ PHÒNG- DÂN SỐ</t>
  </si>
  <si>
    <t>ĐINH NGỌC KHIÊM</t>
  </si>
  <si>
    <t>06.031</t>
  </si>
  <si>
    <t>TỐNG THỊ HẰNG</t>
  </si>
  <si>
    <t>LANG THỊ TRÚC PHƯƠNG</t>
  </si>
  <si>
    <t>CAO THỊ HUYỀN</t>
  </si>
  <si>
    <t>VÕ THỊ NGÀ</t>
  </si>
  <si>
    <t>VI THỊ GIANG</t>
  </si>
  <si>
    <t>NGUYỄN TRỌNG KHÁNH</t>
  </si>
  <si>
    <t>VI THỊ BỐN</t>
  </si>
  <si>
    <t>PHẠM ĐÌNH THUẦN</t>
  </si>
  <si>
    <t>LÔ THỊ THU</t>
  </si>
  <si>
    <t>PHAN XUÂN ĐỨC</t>
  </si>
  <si>
    <t>HOÀNG THỊ THU HIỀN</t>
  </si>
  <si>
    <t>V.08.10.28</t>
  </si>
  <si>
    <t xml:space="preserve">tổng Hệ số PC </t>
  </si>
  <si>
    <t>NGUYỄN THỊ LOAN</t>
  </si>
  <si>
    <t>BÙI THỊ HẠNH</t>
  </si>
  <si>
    <t>VI THỊ CHI</t>
  </si>
  <si>
    <t>LÔ THỊ HỒNG NHI</t>
  </si>
  <si>
    <t>LANG VĂN HÙNG</t>
  </si>
  <si>
    <t>LƯƠNG THỊ NGA</t>
  </si>
  <si>
    <t>DANH SÁCH CÔNG CHỨC, VIÊN CHỨC ĐỦ ĐIỀU KIỆN XÉT NÂNG LƯƠNG NĂM 2022</t>
  </si>
  <si>
    <t>Mức lương tăng mới</t>
  </si>
  <si>
    <t>Hệ số</t>
  </si>
  <si>
    <t>%PC thâm niên VK</t>
  </si>
  <si>
    <t>1</t>
  </si>
  <si>
    <t>ĐẶNG TÂN MINH</t>
  </si>
  <si>
    <t>5</t>
  </si>
  <si>
    <t>5.76</t>
  </si>
  <si>
    <t/>
  </si>
  <si>
    <t>6</t>
  </si>
  <si>
    <t>6.1</t>
  </si>
  <si>
    <t>2</t>
  </si>
  <si>
    <t>VI VĂN THẮNG</t>
  </si>
  <si>
    <t>9</t>
  </si>
  <si>
    <t>4.98</t>
  </si>
  <si>
    <t>5 %</t>
  </si>
  <si>
    <t>6 %</t>
  </si>
  <si>
    <t>3</t>
  </si>
  <si>
    <t>NGUYỄN THỊ NGỌC HẠNH</t>
  </si>
  <si>
    <t>4</t>
  </si>
  <si>
    <t>3.03</t>
  </si>
  <si>
    <t>3.34</t>
  </si>
  <si>
    <t>NGUYẾN TIẾN MẠNH</t>
  </si>
  <si>
    <t>2.34</t>
  </si>
  <si>
    <t>2.67</t>
  </si>
  <si>
    <t>HỒ THỊ THANH</t>
  </si>
  <si>
    <t>2.86</t>
  </si>
  <si>
    <t>7</t>
  </si>
  <si>
    <t>3.06</t>
  </si>
  <si>
    <t xml:space="preserve"> + Dự kiến thời gian nâng trước 6 tháng</t>
  </si>
  <si>
    <t>LÊ THỊ HỒNG THẮM</t>
  </si>
  <si>
    <t>2.66</t>
  </si>
  <si>
    <t>ĐINH THỊ THU TRANG</t>
  </si>
  <si>
    <t>2.46</t>
  </si>
  <si>
    <t>8</t>
  </si>
  <si>
    <t>TRƯƠNG TRUNG HIẾU</t>
  </si>
  <si>
    <t>LƯƠNG ANH SƠN</t>
  </si>
  <si>
    <t>10</t>
  </si>
  <si>
    <t>PHẠM THỊ THỦY</t>
  </si>
  <si>
    <t>11</t>
  </si>
  <si>
    <t>LỮ THỊ LY</t>
  </si>
  <si>
    <t>12</t>
  </si>
  <si>
    <t>LÊ NGỌC QUYÊN</t>
  </si>
  <si>
    <t>13</t>
  </si>
  <si>
    <t>VY THỊ VINH</t>
  </si>
  <si>
    <t>4.06</t>
  </si>
  <si>
    <t>8 %</t>
  </si>
  <si>
    <t>9 %</t>
  </si>
  <si>
    <t>14</t>
  </si>
  <si>
    <t>CHÂU MINH CƯƠNG</t>
  </si>
  <si>
    <t>3.26</t>
  </si>
  <si>
    <t>15</t>
  </si>
  <si>
    <t>LANG THÙY LINH</t>
  </si>
  <si>
    <t>16</t>
  </si>
  <si>
    <t>4.65</t>
  </si>
  <si>
    <t>17</t>
  </si>
  <si>
    <t>VI THỊ HẢI HẬU</t>
  </si>
  <si>
    <t>18</t>
  </si>
  <si>
    <t>NGUYỄN THỊ TÙY</t>
  </si>
  <si>
    <t>V.08.08.22</t>
  </si>
  <si>
    <t>19</t>
  </si>
  <si>
    <t>PHAN THỊ LÀI</t>
  </si>
  <si>
    <t>20</t>
  </si>
  <si>
    <t>TRẦN THỨC HUY</t>
  </si>
  <si>
    <t>21</t>
  </si>
  <si>
    <t>LANG THỊ HÀ</t>
  </si>
  <si>
    <t>22</t>
  </si>
  <si>
    <t>NGUYỄN NHƯ NGỌC</t>
  </si>
  <si>
    <t>23</t>
  </si>
  <si>
    <t>24</t>
  </si>
  <si>
    <t>TỐNG THỊ CÚC</t>
  </si>
  <si>
    <t>25</t>
  </si>
  <si>
    <t>VI THỊ THƠM</t>
  </si>
  <si>
    <t>26</t>
  </si>
  <si>
    <t>LANG VĂN THUẬN</t>
  </si>
  <si>
    <t>27</t>
  </si>
  <si>
    <t>HOÀNG THỊ HƯỜNG</t>
  </si>
  <si>
    <t>10 %</t>
  </si>
  <si>
    <t>28</t>
  </si>
  <si>
    <t>3.46</t>
  </si>
  <si>
    <t>3.66</t>
  </si>
  <si>
    <t>29</t>
  </si>
  <si>
    <t>LÝ THỊ NHUNG</t>
  </si>
  <si>
    <t>3.33</t>
  </si>
  <si>
    <t>30</t>
  </si>
  <si>
    <t>LƯƠNG NỮ TRÀ MY</t>
  </si>
  <si>
    <t>31</t>
  </si>
  <si>
    <t>SẦM THỊ NGA</t>
  </si>
  <si>
    <t>32</t>
  </si>
  <si>
    <t>HOÀNG ANH TRUNG</t>
  </si>
  <si>
    <t>33</t>
  </si>
  <si>
    <t>NGUYỄN THỊ THU HOÀI</t>
  </si>
  <si>
    <t>34</t>
  </si>
  <si>
    <t>TỐNG NGỌC QUỲNH</t>
  </si>
  <si>
    <t>35</t>
  </si>
  <si>
    <t>LANG THỊ HẰNG</t>
  </si>
  <si>
    <t>4.32</t>
  </si>
  <si>
    <t>36</t>
  </si>
  <si>
    <t>VI THỊ CHUYÊN</t>
  </si>
  <si>
    <t>3.99</t>
  </si>
  <si>
    <t>37</t>
  </si>
  <si>
    <t>NGUYỄN THỊ TRANG</t>
  </si>
  <si>
    <t>V.08.10.29</t>
  </si>
  <si>
    <t>Chậm lại 03 tháng do vi phạm KHHGĐ</t>
  </si>
  <si>
    <t>38</t>
  </si>
  <si>
    <t>LÊ THỊ NGA</t>
  </si>
  <si>
    <t>39</t>
  </si>
  <si>
    <t>LÊ THỊ HÒA</t>
  </si>
  <si>
    <t>40</t>
  </si>
  <si>
    <t>NGUYỄN THỊ THI</t>
  </si>
  <si>
    <t>41</t>
  </si>
  <si>
    <t>LANG THỊ HOÀI</t>
  </si>
  <si>
    <t>7 %</t>
  </si>
  <si>
    <t>42</t>
  </si>
  <si>
    <t>SẦM THỊ HẰNG</t>
  </si>
  <si>
    <t>43</t>
  </si>
  <si>
    <t>TĂNG VĂN TÂN</t>
  </si>
  <si>
    <t>44</t>
  </si>
  <si>
    <t>VI THỊ TUYẾT</t>
  </si>
  <si>
    <t>45</t>
  </si>
  <si>
    <t>VY THỊ ĐÀO</t>
  </si>
  <si>
    <t>46</t>
  </si>
  <si>
    <t>CẦM BÁ NGUYÊN</t>
  </si>
  <si>
    <t>47</t>
  </si>
  <si>
    <t>DƯ THỊ THỦY</t>
  </si>
  <si>
    <t>48</t>
  </si>
  <si>
    <t>QUANG VĂN DŨNG</t>
  </si>
  <si>
    <t>12 %</t>
  </si>
  <si>
    <t>13 %</t>
  </si>
  <si>
    <t>49</t>
  </si>
  <si>
    <t>LÔ VĂN HẢI</t>
  </si>
  <si>
    <t>50</t>
  </si>
  <si>
    <t>VI ĐÌNH TÚ</t>
  </si>
  <si>
    <t>51</t>
  </si>
  <si>
    <t>LỮ BÌNH NGỌC</t>
  </si>
  <si>
    <t>52</t>
  </si>
  <si>
    <t>LỘC THỊ QUỲNH</t>
  </si>
  <si>
    <t>53</t>
  </si>
  <si>
    <t>TRƯƠNG VĂN THANH</t>
  </si>
  <si>
    <t>Quỳ Châu, Ngày 2 tháng 11 năm 2021</t>
  </si>
  <si>
    <t>NGƯỜI LẬP BẢNG</t>
  </si>
  <si>
    <t>LÃNH ĐẠO KÝ</t>
  </si>
  <si>
    <t>07.10.1968</t>
  </si>
  <si>
    <t>12.01.1966</t>
  </si>
  <si>
    <t>03.11.1988</t>
  </si>
  <si>
    <t>05.06.1986</t>
  </si>
  <si>
    <t>10.02.1981</t>
  </si>
  <si>
    <t>15.10.1981</t>
  </si>
  <si>
    <t>12.02.1988</t>
  </si>
  <si>
    <t>17.02.1990</t>
  </si>
  <si>
    <t>09.05.1996</t>
  </si>
  <si>
    <t>30.04.1972</t>
  </si>
  <si>
    <t>30.04.1998</t>
  </si>
  <si>
    <t>28.08.1967</t>
  </si>
  <si>
    <t>20.11.1989</t>
  </si>
  <si>
    <t>20.08.1987</t>
  </si>
  <si>
    <t>01.02.1988</t>
  </si>
  <si>
    <t>25.11.1990</t>
  </si>
  <si>
    <t>17.05.1992</t>
  </si>
  <si>
    <t>13.01.1970</t>
  </si>
  <si>
    <t>27.07.1970</t>
  </si>
  <si>
    <t>30.01.1975</t>
  </si>
  <si>
    <t>12.11.1998</t>
  </si>
  <si>
    <t>16.08.1969</t>
  </si>
  <si>
    <t>10.08.1984</t>
  </si>
  <si>
    <t>23.07.1988</t>
  </si>
  <si>
    <t>20.05.1976</t>
  </si>
  <si>
    <t>12.12.1984</t>
  </si>
  <si>
    <t>16.05.1969</t>
  </si>
  <si>
    <t>23.03.1986</t>
  </si>
  <si>
    <t>05.02.1976</t>
  </si>
  <si>
    <t>10.06.1976</t>
  </si>
  <si>
    <t>12.09.1982</t>
  </si>
  <si>
    <t>03.08.1987</t>
  </si>
  <si>
    <t>13.10.1967</t>
  </si>
  <si>
    <t>11.01.1976</t>
  </si>
  <si>
    <t>07.08.1986</t>
  </si>
  <si>
    <t>07.06.1973</t>
  </si>
  <si>
    <t>21.07.1970</t>
  </si>
  <si>
    <t>07.12.1981</t>
  </si>
  <si>
    <t>15.11.1986</t>
  </si>
  <si>
    <t>21.01.1986</t>
  </si>
  <si>
    <t>01.02.2019</t>
  </si>
  <si>
    <t>01.01.2021</t>
  </si>
  <si>
    <t>01.06.2019</t>
  </si>
  <si>
    <t>01.06.2020</t>
  </si>
  <si>
    <t>13.04.2020</t>
  </si>
  <si>
    <t>01.01.2020</t>
  </si>
  <si>
    <t>01.04.2020</t>
  </si>
  <si>
    <t>04.01.2021</t>
  </si>
  <si>
    <t>01.05.2019</t>
  </si>
  <si>
    <t>02.06.2019</t>
  </si>
  <si>
    <t>01.05.2020</t>
  </si>
  <si>
    <t>01.05.2021</t>
  </si>
  <si>
    <t>02.06.2020</t>
  </si>
  <si>
    <t>01.01.2019</t>
  </si>
  <si>
    <t>01.04.2021</t>
  </si>
  <si>
    <t>01.03.2020</t>
  </si>
  <si>
    <t>01.04.2019</t>
  </si>
  <si>
    <t>01.03.2019</t>
  </si>
  <si>
    <t>04.03.2020</t>
  </si>
  <si>
    <t>02.04.2019</t>
  </si>
  <si>
    <t>01.03.2021</t>
  </si>
  <si>
    <t>01.02.2022</t>
  </si>
  <si>
    <t>01.01.2022</t>
  </si>
  <si>
    <t>01.06.2022</t>
  </si>
  <si>
    <t>13.04.2022</t>
  </si>
  <si>
    <t>01.04.2022</t>
  </si>
  <si>
    <t>04.01.2022</t>
  </si>
  <si>
    <t>01.05.2022</t>
  </si>
  <si>
    <t>02.06.2022</t>
  </si>
  <si>
    <t>01.03.2022</t>
  </si>
  <si>
    <t>04.03.2022</t>
  </si>
  <si>
    <t>02.04.2022</t>
  </si>
  <si>
    <t>03.11.1972</t>
  </si>
  <si>
    <t>12.09.1985</t>
  </si>
  <si>
    <t>15.12.1989</t>
  </si>
  <si>
    <t>21.10.1991</t>
  </si>
  <si>
    <t>22.04.1978</t>
  </si>
  <si>
    <t>10.03.1988</t>
  </si>
  <si>
    <t>02.07.1988</t>
  </si>
  <si>
    <t>11.12.1978</t>
  </si>
  <si>
    <t>23.11.1989</t>
  </si>
  <si>
    <t>15.01.1987</t>
  </si>
  <si>
    <t>17.08.1988</t>
  </si>
  <si>
    <t>11.04.1988</t>
  </si>
  <si>
    <t>18.12.1991</t>
  </si>
  <si>
    <t>29.12.1989</t>
  </si>
  <si>
    <t>10.06.1988</t>
  </si>
  <si>
    <t>13.02.1989</t>
  </si>
  <si>
    <t>15.05.1986</t>
  </si>
  <si>
    <t>09.01.1992</t>
  </si>
  <si>
    <t>12.05.1981</t>
  </si>
  <si>
    <t>05.07.1994</t>
  </si>
  <si>
    <t>02.09.1994</t>
  </si>
  <si>
    <t>19.04.1988</t>
  </si>
  <si>
    <t>02.06.1982</t>
  </si>
  <si>
    <t>26.07.1992</t>
  </si>
  <si>
    <t>15.12.1992</t>
  </si>
  <si>
    <t>14.12.1994</t>
  </si>
  <si>
    <t>05.10.1972</t>
  </si>
  <si>
    <t>04.06.1984</t>
  </si>
  <si>
    <t>07.10.2019</t>
  </si>
  <si>
    <t>01.12.2018</t>
  </si>
  <si>
    <t>01.07.2019</t>
  </si>
  <si>
    <t>13.07.2018</t>
  </si>
  <si>
    <t>01.10.2019</t>
  </si>
  <si>
    <t>01.12.2019</t>
  </si>
  <si>
    <t>13.10.2019</t>
  </si>
  <si>
    <t>01.09.2019</t>
  </si>
  <si>
    <t>15.10.2019</t>
  </si>
  <si>
    <t>02.12.2019</t>
  </si>
  <si>
    <t>15.07.2018</t>
  </si>
  <si>
    <t>05.10.2018</t>
  </si>
  <si>
    <t>01.07.2018</t>
  </si>
  <si>
    <t>01.11.2018</t>
  </si>
  <si>
    <t>01.08.2019</t>
  </si>
  <si>
    <t>01.11.2019</t>
  </si>
  <si>
    <t>08.07.2019</t>
  </si>
  <si>
    <t>21.08.2018</t>
  </si>
  <si>
    <t>07.10.2021</t>
  </si>
  <si>
    <t>01.12.2021</t>
  </si>
  <si>
    <t>01.07.2021</t>
  </si>
  <si>
    <t>13.07.2021</t>
  </si>
  <si>
    <t>01.10.2021</t>
  </si>
  <si>
    <t>13.10.2021</t>
  </si>
  <si>
    <t>01.09.2021</t>
  </si>
  <si>
    <t>15.10.2021</t>
  </si>
  <si>
    <t>02.12.2021</t>
  </si>
  <si>
    <t>15.07.2021</t>
  </si>
  <si>
    <t>05.10.2021</t>
  </si>
  <si>
    <t>01.11.2021</t>
  </si>
  <si>
    <t>01.08.2021</t>
  </si>
  <si>
    <t>08.07.2021</t>
  </si>
  <si>
    <t>21.08.2021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</si>
</sst>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_(* #,##0.000_);_(* \(#,##0.000\);_(* &quot;-&quot;??_);_(@_)"/>
    <numFmt numFmtId="172" formatCode="0.000"/>
    <numFmt numFmtId="173" formatCode="_(* #,##0_);_(* \(#,##0\);_(* &quot;-&quot;??_);_(@_)"/>
  </numFmts>
  <fonts count="31" x14ac:knownFonts="1">
    <font>
      <sz val="11"/>
      <color theme="1"/>
      <name val="Arial"/>
      <family val="2"/>
      <scheme val="minor"/>
    </font>
    <font>
      <sz val="12"/>
      <name val=".VnTime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  <charset val="163"/>
      <scheme val="major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163"/>
      <scheme val="major"/>
    </font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8"/>
      <color theme="1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333333"/>
      <name val="Times New Roman"/>
      <family val="1"/>
      <scheme val="major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Arial"/>
      <family val="2"/>
      <scheme val="minor"/>
    </font>
    <font>
      <b/>
      <sz val="10"/>
      <color rgb="FFFF0000"/>
      <name val="Times New Roman"/>
      <family val="1"/>
      <charset val="163"/>
      <scheme val="major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43" fontId="9" fillId="0" borderId="0" applyFont="0" applyFill="0" applyBorder="0" applyAlignment="0" applyProtection="0"/>
  </cellStyleXfs>
  <cellXfs count="121">
    <xf numFmtId="0" fontId="0" fillId="0" borderId="0" xfId="0"/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wrapText="1"/>
    </xf>
    <xf numFmtId="0" fontId="16" fillId="0" borderId="3" xfId="0" applyNumberFormat="1" applyFont="1" applyFill="1" applyBorder="1" applyAlignment="1">
      <alignment horizont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0" fontId="19" fillId="2" borderId="9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18" fillId="2" borderId="12" xfId="0" applyNumberFormat="1" applyFont="1" applyFill="1" applyBorder="1" applyAlignment="1">
      <alignment horizontal="center" vertical="center" wrapText="1"/>
    </xf>
    <xf numFmtId="0" fontId="19" fillId="2" borderId="1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left"/>
    </xf>
    <xf numFmtId="0" fontId="8" fillId="0" borderId="13" xfId="0" applyNumberFormat="1" applyFont="1" applyFill="1" applyBorder="1"/>
    <xf numFmtId="0" fontId="8" fillId="0" borderId="13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center"/>
    </xf>
    <xf numFmtId="171" fontId="22" fillId="0" borderId="13" xfId="14" applyNumberFormat="1" applyFont="1" applyFill="1" applyBorder="1"/>
    <xf numFmtId="0" fontId="0" fillId="0" borderId="13" xfId="0" applyBorder="1"/>
    <xf numFmtId="14" fontId="8" fillId="0" borderId="13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left"/>
    </xf>
    <xf numFmtId="0" fontId="24" fillId="0" borderId="13" xfId="0" applyNumberFormat="1" applyFont="1" applyFill="1" applyBorder="1"/>
    <xf numFmtId="0" fontId="24" fillId="0" borderId="13" xfId="0" applyNumberFormat="1" applyFont="1" applyFill="1" applyBorder="1" applyAlignment="1">
      <alignment horizontal="left"/>
    </xf>
    <xf numFmtId="0" fontId="24" fillId="0" borderId="13" xfId="0" applyNumberFormat="1" applyFont="1" applyFill="1" applyBorder="1" applyAlignment="1">
      <alignment horizontal="center"/>
    </xf>
    <xf numFmtId="2" fontId="11" fillId="0" borderId="13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43" fontId="25" fillId="0" borderId="13" xfId="14" applyNumberFormat="1" applyFont="1" applyFill="1" applyBorder="1" applyAlignment="1">
      <alignment horizontal="center"/>
    </xf>
    <xf numFmtId="0" fontId="10" fillId="0" borderId="13" xfId="0" applyFont="1" applyBorder="1"/>
    <xf numFmtId="0" fontId="10" fillId="0" borderId="0" xfId="0" applyFont="1"/>
    <xf numFmtId="0" fontId="14" fillId="0" borderId="14" xfId="0" applyNumberFormat="1" applyFont="1" applyFill="1" applyBorder="1" applyAlignment="1">
      <alignment horizontal="left"/>
    </xf>
    <xf numFmtId="0" fontId="8" fillId="0" borderId="14" xfId="0" applyNumberFormat="1" applyFont="1" applyFill="1" applyBorder="1"/>
    <xf numFmtId="0" fontId="8" fillId="0" borderId="14" xfId="0" applyNumberFormat="1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horizontal="center"/>
    </xf>
    <xf numFmtId="0" fontId="0" fillId="0" borderId="14" xfId="0" applyBorder="1"/>
    <xf numFmtId="0" fontId="4" fillId="0" borderId="2" xfId="0" applyNumberFormat="1" applyFont="1" applyFill="1" applyBorder="1" applyAlignment="1">
      <alignment horizontal="center"/>
    </xf>
    <xf numFmtId="0" fontId="25" fillId="0" borderId="9" xfId="0" applyNumberFormat="1" applyFont="1" applyFill="1" applyBorder="1" applyAlignment="1">
      <alignment horizontal="left" wrapText="1"/>
    </xf>
    <xf numFmtId="0" fontId="25" fillId="0" borderId="9" xfId="0" applyNumberFormat="1" applyFont="1" applyFill="1" applyBorder="1" applyAlignment="1">
      <alignment wrapText="1"/>
    </xf>
    <xf numFmtId="2" fontId="25" fillId="0" borderId="9" xfId="0" applyNumberFormat="1" applyFont="1" applyFill="1" applyBorder="1" applyAlignment="1">
      <alignment horizontal="center" wrapText="1"/>
    </xf>
    <xf numFmtId="0" fontId="25" fillId="0" borderId="9" xfId="0" applyNumberFormat="1" applyFont="1" applyFill="1" applyBorder="1" applyAlignment="1">
      <alignment horizontal="center" wrapText="1"/>
    </xf>
    <xf numFmtId="172" fontId="25" fillId="0" borderId="9" xfId="0" applyNumberFormat="1" applyFont="1" applyFill="1" applyBorder="1" applyAlignment="1">
      <alignment horizontal="center" wrapText="1"/>
    </xf>
    <xf numFmtId="43" fontId="25" fillId="0" borderId="9" xfId="14" applyNumberFormat="1" applyFont="1" applyFill="1" applyBorder="1" applyAlignment="1">
      <alignment horizontal="right" wrapText="1"/>
    </xf>
    <xf numFmtId="0" fontId="26" fillId="0" borderId="9" xfId="0" applyFont="1" applyBorder="1"/>
    <xf numFmtId="0" fontId="2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172" fontId="5" fillId="0" borderId="1" xfId="0" applyNumberFormat="1" applyFont="1" applyBorder="1"/>
    <xf numFmtId="172" fontId="27" fillId="0" borderId="1" xfId="0" applyNumberFormat="1" applyFont="1" applyBorder="1"/>
    <xf numFmtId="43" fontId="5" fillId="0" borderId="1" xfId="14" applyNumberFormat="1" applyFont="1" applyBorder="1"/>
    <xf numFmtId="0" fontId="5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3" fontId="4" fillId="0" borderId="13" xfId="14" applyNumberFormat="1" applyFont="1" applyFill="1" applyBorder="1"/>
    <xf numFmtId="0" fontId="14" fillId="0" borderId="8" xfId="0" applyNumberFormat="1" applyFont="1" applyFill="1" applyBorder="1"/>
    <xf numFmtId="0" fontId="8" fillId="0" borderId="8" xfId="0" applyNumberFormat="1" applyFont="1" applyFill="1" applyBorder="1"/>
    <xf numFmtId="0" fontId="8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0" fillId="0" borderId="8" xfId="0" applyBorder="1"/>
    <xf numFmtId="0" fontId="28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/>
    <xf numFmtId="0" fontId="22" fillId="0" borderId="20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 wrapText="1"/>
    </xf>
    <xf numFmtId="0" fontId="22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 applyAlignment="1">
      <alignment wrapText="1"/>
    </xf>
    <xf numFmtId="0" fontId="30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wrapText="1"/>
    </xf>
  </cellXfs>
  <cellStyles count="15">
    <cellStyle name="Comma" xfId="14" builtinId="3"/>
    <cellStyle name="Comma 4" xfId="1"/>
    <cellStyle name="Comma 5" xfId="2"/>
    <cellStyle name="Normal" xfId="0" builtinId="0"/>
    <cellStyle name="Normal 10" xfId="3"/>
    <cellStyle name="Normal 11" xfId="4"/>
    <cellStyle name="Normal 13" xfId="5"/>
    <cellStyle name="Normal 2" xfId="12"/>
    <cellStyle name="Normal 3" xfId="13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228600</xdr:rowOff>
    </xdr:from>
    <xdr:to>
      <xdr:col>17</xdr:col>
      <xdr:colOff>342900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677025" y="428625"/>
          <a:ext cx="2066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selection activeCell="U10" sqref="U10"/>
    </sheetView>
  </sheetViews>
  <sheetFormatPr defaultRowHeight="14.25" x14ac:dyDescent="0.2"/>
  <cols>
    <col min="1" max="1" width="4.5" customWidth="1"/>
    <col min="2" max="2" width="17" customWidth="1"/>
    <col min="5" max="5" width="4.375" customWidth="1"/>
    <col min="6" max="6" width="5.625" customWidth="1"/>
    <col min="8" max="8" width="5" customWidth="1"/>
    <col min="9" max="9" width="6.125" customWidth="1"/>
    <col min="11" max="11" width="5.375" customWidth="1"/>
    <col min="12" max="12" width="5.25" customWidth="1"/>
    <col min="13" max="13" width="3.625" customWidth="1"/>
    <col min="14" max="14" width="4" customWidth="1"/>
    <col min="15" max="15" width="3.5" customWidth="1"/>
    <col min="16" max="16" width="5.75" customWidth="1"/>
    <col min="17" max="17" width="8.125" customWidth="1"/>
    <col min="18" max="18" width="8.375" customWidth="1"/>
    <col min="19" max="19" width="8.625" customWidth="1"/>
  </cols>
  <sheetData>
    <row r="1" spans="1:23" ht="15.75" x14ac:dyDescent="0.25">
      <c r="A1" s="1" t="s">
        <v>42</v>
      </c>
      <c r="B1" s="1"/>
      <c r="C1" s="1"/>
      <c r="D1" s="1"/>
      <c r="E1" s="2"/>
      <c r="F1" s="3"/>
      <c r="G1" s="3"/>
      <c r="H1" s="3"/>
      <c r="I1" s="4"/>
      <c r="J1" s="4"/>
      <c r="K1" s="4"/>
      <c r="L1" s="5" t="s">
        <v>43</v>
      </c>
      <c r="M1" s="4"/>
      <c r="N1" s="4"/>
      <c r="O1" s="4"/>
      <c r="P1" s="4"/>
      <c r="Q1" s="4"/>
      <c r="R1" s="4"/>
      <c r="S1" s="4"/>
    </row>
    <row r="2" spans="1:23" ht="18.75" x14ac:dyDescent="0.25">
      <c r="A2" s="1" t="s">
        <v>44</v>
      </c>
      <c r="B2" s="1"/>
      <c r="C2" s="1"/>
      <c r="D2" s="1"/>
      <c r="E2" s="2"/>
      <c r="F2" s="3"/>
      <c r="G2" s="3"/>
      <c r="H2" s="3"/>
      <c r="I2" s="6"/>
      <c r="J2" s="6"/>
      <c r="K2" s="6"/>
      <c r="L2" s="6"/>
      <c r="M2" s="7" t="s">
        <v>45</v>
      </c>
      <c r="N2" s="7"/>
      <c r="O2" s="7"/>
      <c r="P2" s="7"/>
      <c r="Q2" s="7"/>
      <c r="R2" s="7"/>
      <c r="S2" s="6"/>
    </row>
    <row r="3" spans="1:23" ht="13.5" customHeight="1" x14ac:dyDescent="0.3">
      <c r="A3" s="8"/>
      <c r="B3" s="9"/>
      <c r="C3" s="10"/>
      <c r="D3" s="10"/>
      <c r="E3" s="10"/>
      <c r="F3" s="3"/>
      <c r="G3" s="3"/>
      <c r="H3" s="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3" ht="20.25" x14ac:dyDescent="0.3">
      <c r="A4" s="12" t="s">
        <v>46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3" ht="15.75" customHeight="1" x14ac:dyDescent="0.2">
      <c r="A5" s="13" t="s">
        <v>47</v>
      </c>
      <c r="B5" s="14" t="s">
        <v>48</v>
      </c>
      <c r="C5" s="15" t="s">
        <v>49</v>
      </c>
      <c r="D5" s="16" t="s">
        <v>50</v>
      </c>
      <c r="E5" s="16"/>
      <c r="F5" s="16"/>
      <c r="G5" s="16"/>
      <c r="H5" s="16" t="s">
        <v>51</v>
      </c>
      <c r="I5" s="16"/>
      <c r="J5" s="16"/>
      <c r="K5" s="17" t="s">
        <v>52</v>
      </c>
      <c r="L5" s="17" t="s">
        <v>53</v>
      </c>
      <c r="M5" s="16" t="s">
        <v>54</v>
      </c>
      <c r="N5" s="16"/>
      <c r="O5" s="16" t="s">
        <v>55</v>
      </c>
      <c r="P5" s="16"/>
      <c r="Q5" s="18" t="s">
        <v>56</v>
      </c>
      <c r="R5" s="19" t="s">
        <v>57</v>
      </c>
      <c r="S5" s="20" t="s">
        <v>58</v>
      </c>
      <c r="T5" s="21" t="s">
        <v>59</v>
      </c>
    </row>
    <row r="6" spans="1:23" ht="45" customHeight="1" x14ac:dyDescent="0.2">
      <c r="A6" s="22"/>
      <c r="B6" s="23"/>
      <c r="C6" s="24"/>
      <c r="D6" s="25" t="s">
        <v>4</v>
      </c>
      <c r="E6" s="25" t="s">
        <v>60</v>
      </c>
      <c r="F6" s="25" t="s">
        <v>61</v>
      </c>
      <c r="G6" s="25" t="s">
        <v>62</v>
      </c>
      <c r="H6" s="25" t="s">
        <v>60</v>
      </c>
      <c r="I6" s="25" t="s">
        <v>61</v>
      </c>
      <c r="J6" s="25" t="s">
        <v>62</v>
      </c>
      <c r="K6" s="26"/>
      <c r="L6" s="26"/>
      <c r="M6" s="27" t="s">
        <v>63</v>
      </c>
      <c r="N6" s="28" t="s">
        <v>61</v>
      </c>
      <c r="O6" s="28" t="s">
        <v>63</v>
      </c>
      <c r="P6" s="28" t="s">
        <v>61</v>
      </c>
      <c r="Q6" s="29"/>
      <c r="R6" s="30"/>
      <c r="S6" s="31"/>
      <c r="T6" s="32"/>
      <c r="W6" t="s">
        <v>3</v>
      </c>
    </row>
    <row r="7" spans="1:23" ht="28.5" x14ac:dyDescent="0.25">
      <c r="A7" s="33"/>
      <c r="B7" s="34" t="s">
        <v>64</v>
      </c>
      <c r="C7" s="35"/>
      <c r="D7" s="36"/>
      <c r="E7" s="36"/>
      <c r="F7" s="36"/>
      <c r="G7" s="36"/>
      <c r="H7" s="36"/>
      <c r="I7" s="36"/>
      <c r="J7" s="36"/>
      <c r="K7" s="37"/>
      <c r="L7" s="37"/>
      <c r="M7" s="38"/>
      <c r="N7" s="39"/>
      <c r="O7" s="39"/>
      <c r="P7" s="39"/>
      <c r="Q7" s="40"/>
      <c r="R7" s="39"/>
      <c r="S7" s="41"/>
      <c r="T7" s="42"/>
    </row>
    <row r="8" spans="1:23" ht="19.5" customHeight="1" x14ac:dyDescent="0.25">
      <c r="A8" s="43">
        <v>1</v>
      </c>
      <c r="B8" s="44" t="s">
        <v>65</v>
      </c>
      <c r="C8" s="45" t="s">
        <v>25</v>
      </c>
      <c r="D8" s="46" t="s">
        <v>66</v>
      </c>
      <c r="E8" s="46">
        <v>6</v>
      </c>
      <c r="F8" s="47">
        <v>2.86</v>
      </c>
      <c r="G8" s="47" t="s">
        <v>351</v>
      </c>
      <c r="H8" s="47">
        <v>7</v>
      </c>
      <c r="I8" s="47">
        <v>3.06</v>
      </c>
      <c r="J8" s="47" t="s">
        <v>369</v>
      </c>
      <c r="K8" s="47">
        <f>I8-F8</f>
        <v>0.20000000000000018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f>K8*23.5%</f>
        <v>4.7000000000000042E-2</v>
      </c>
      <c r="R8" s="43">
        <f>Q8+P8</f>
        <v>4.7000000000000042E-2</v>
      </c>
      <c r="S8" s="48">
        <f>(R8+K8)*1490</f>
        <v>368.03000000000031</v>
      </c>
      <c r="T8" s="49"/>
    </row>
    <row r="9" spans="1:23" ht="19.5" customHeight="1" x14ac:dyDescent="0.25">
      <c r="A9" s="43">
        <v>2</v>
      </c>
      <c r="B9" s="44" t="s">
        <v>67</v>
      </c>
      <c r="C9" s="45" t="s">
        <v>24</v>
      </c>
      <c r="D9" s="46" t="s">
        <v>66</v>
      </c>
      <c r="E9" s="46">
        <v>4</v>
      </c>
      <c r="F9" s="47">
        <v>2.86</v>
      </c>
      <c r="G9" s="47" t="s">
        <v>352</v>
      </c>
      <c r="H9" s="47">
        <v>5</v>
      </c>
      <c r="I9" s="47">
        <v>3.03</v>
      </c>
      <c r="J9" s="50" t="s">
        <v>352</v>
      </c>
      <c r="K9" s="47">
        <f t="shared" ref="K9:K43" si="0">I9-F9</f>
        <v>0.16999999999999993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f t="shared" ref="Q9:Q43" si="1">K9*23.5%</f>
        <v>3.9949999999999979E-2</v>
      </c>
      <c r="R9" s="43">
        <f t="shared" ref="R9:R43" si="2">Q9+P9</f>
        <v>3.9949999999999979E-2</v>
      </c>
      <c r="S9" s="48">
        <f t="shared" ref="S9:S43" si="3">(R9+K9)*1490</f>
        <v>312.82549999999986</v>
      </c>
      <c r="T9" s="49"/>
    </row>
    <row r="10" spans="1:23" ht="19.5" customHeight="1" x14ac:dyDescent="0.25">
      <c r="A10" s="43"/>
      <c r="B10" s="44"/>
      <c r="C10" s="45" t="s">
        <v>24</v>
      </c>
      <c r="D10" s="46" t="s">
        <v>66</v>
      </c>
      <c r="E10" s="46">
        <v>4</v>
      </c>
      <c r="F10" s="47">
        <v>3.03</v>
      </c>
      <c r="G10" s="47" t="s">
        <v>352</v>
      </c>
      <c r="H10" s="47">
        <v>5</v>
      </c>
      <c r="I10" s="47">
        <v>3.34</v>
      </c>
      <c r="J10" s="47" t="s">
        <v>370</v>
      </c>
      <c r="K10" s="47">
        <f t="shared" si="0"/>
        <v>0.31000000000000005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f t="shared" si="1"/>
        <v>7.2850000000000012E-2</v>
      </c>
      <c r="R10" s="43">
        <f t="shared" si="2"/>
        <v>7.2850000000000012E-2</v>
      </c>
      <c r="S10" s="48">
        <f t="shared" si="3"/>
        <v>570.44650000000013</v>
      </c>
      <c r="T10" s="49"/>
    </row>
    <row r="11" spans="1:23" ht="19.5" customHeight="1" x14ac:dyDescent="0.25">
      <c r="A11" s="43">
        <v>3</v>
      </c>
      <c r="B11" s="44" t="s">
        <v>68</v>
      </c>
      <c r="C11" s="45" t="s">
        <v>323</v>
      </c>
      <c r="D11" s="46" t="s">
        <v>69</v>
      </c>
      <c r="E11" s="46">
        <v>9</v>
      </c>
      <c r="F11" s="47">
        <v>3.09</v>
      </c>
      <c r="G11" s="47" t="s">
        <v>353</v>
      </c>
      <c r="H11" s="47">
        <v>10</v>
      </c>
      <c r="I11" s="47">
        <v>3.27</v>
      </c>
      <c r="J11" s="47" t="s">
        <v>371</v>
      </c>
      <c r="K11" s="47">
        <f t="shared" si="0"/>
        <v>0.18000000000000016</v>
      </c>
      <c r="L11" s="43">
        <v>0</v>
      </c>
      <c r="M11" s="43">
        <v>0</v>
      </c>
      <c r="N11" s="43">
        <v>0</v>
      </c>
      <c r="O11" s="43">
        <v>40</v>
      </c>
      <c r="P11" s="43">
        <f>O11%*K11</f>
        <v>7.2000000000000064E-2</v>
      </c>
      <c r="Q11" s="43">
        <f t="shared" si="1"/>
        <v>4.2300000000000032E-2</v>
      </c>
      <c r="R11" s="43">
        <f t="shared" si="2"/>
        <v>0.1143000000000001</v>
      </c>
      <c r="S11" s="48">
        <f t="shared" si="3"/>
        <v>438.50700000000035</v>
      </c>
      <c r="T11" s="49"/>
    </row>
    <row r="12" spans="1:23" ht="19.5" customHeight="1" x14ac:dyDescent="0.25">
      <c r="A12" s="43">
        <v>4</v>
      </c>
      <c r="B12" s="44" t="s">
        <v>70</v>
      </c>
      <c r="C12" s="45" t="s">
        <v>35</v>
      </c>
      <c r="D12" s="46" t="s">
        <v>6</v>
      </c>
      <c r="E12" s="46">
        <v>3</v>
      </c>
      <c r="F12" s="47">
        <v>3</v>
      </c>
      <c r="G12" s="47" t="s">
        <v>354</v>
      </c>
      <c r="H12" s="47">
        <v>4</v>
      </c>
      <c r="I12" s="47">
        <v>3.33</v>
      </c>
      <c r="J12" s="47" t="s">
        <v>372</v>
      </c>
      <c r="K12" s="47">
        <f t="shared" si="0"/>
        <v>0.33000000000000007</v>
      </c>
      <c r="L12" s="43">
        <v>0</v>
      </c>
      <c r="M12" s="43">
        <v>0</v>
      </c>
      <c r="N12" s="43">
        <v>0</v>
      </c>
      <c r="O12" s="43">
        <v>60</v>
      </c>
      <c r="P12" s="43">
        <f t="shared" ref="P12:P30" si="4">O12%*K12</f>
        <v>0.19800000000000004</v>
      </c>
      <c r="Q12" s="43">
        <f t="shared" si="1"/>
        <v>7.7550000000000008E-2</v>
      </c>
      <c r="R12" s="43">
        <f t="shared" si="2"/>
        <v>0.27555000000000007</v>
      </c>
      <c r="S12" s="48">
        <f t="shared" si="3"/>
        <v>902.26950000000022</v>
      </c>
      <c r="T12" s="49"/>
    </row>
    <row r="13" spans="1:23" ht="19.5" customHeight="1" x14ac:dyDescent="0.25">
      <c r="A13" s="43">
        <v>5</v>
      </c>
      <c r="B13" s="44" t="s">
        <v>71</v>
      </c>
      <c r="C13" s="45" t="s">
        <v>324</v>
      </c>
      <c r="D13" s="46" t="s">
        <v>2</v>
      </c>
      <c r="E13" s="46">
        <v>7</v>
      </c>
      <c r="F13" s="47">
        <v>3.06</v>
      </c>
      <c r="G13" s="47" t="s">
        <v>355</v>
      </c>
      <c r="H13" s="47">
        <v>8</v>
      </c>
      <c r="I13" s="47">
        <v>3.26</v>
      </c>
      <c r="J13" s="47" t="s">
        <v>373</v>
      </c>
      <c r="K13" s="47">
        <f t="shared" si="0"/>
        <v>0.19999999999999973</v>
      </c>
      <c r="L13" s="51">
        <v>0.06</v>
      </c>
      <c r="M13" s="43">
        <v>0</v>
      </c>
      <c r="N13" s="43">
        <v>0</v>
      </c>
      <c r="O13" s="43">
        <v>70</v>
      </c>
      <c r="P13" s="43">
        <f t="shared" si="4"/>
        <v>0.13999999999999979</v>
      </c>
      <c r="Q13" s="52">
        <f>K13*23.5%</f>
        <v>4.6999999999999938E-2</v>
      </c>
      <c r="R13" s="43">
        <f t="shared" si="2"/>
        <v>0.18699999999999972</v>
      </c>
      <c r="S13" s="48">
        <f t="shared" si="3"/>
        <v>576.6299999999992</v>
      </c>
      <c r="T13" s="49"/>
    </row>
    <row r="14" spans="1:23" ht="19.5" customHeight="1" x14ac:dyDescent="0.25">
      <c r="A14" s="43">
        <v>6</v>
      </c>
      <c r="B14" s="44" t="s">
        <v>72</v>
      </c>
      <c r="C14" s="45" t="s">
        <v>37</v>
      </c>
      <c r="D14" s="46" t="s">
        <v>2</v>
      </c>
      <c r="E14" s="46">
        <v>5</v>
      </c>
      <c r="F14" s="47">
        <v>2.66</v>
      </c>
      <c r="G14" s="47" t="s">
        <v>356</v>
      </c>
      <c r="H14" s="47">
        <v>6</v>
      </c>
      <c r="I14" s="47">
        <v>2.86</v>
      </c>
      <c r="J14" s="47" t="s">
        <v>370</v>
      </c>
      <c r="K14" s="47">
        <f t="shared" si="0"/>
        <v>0.19999999999999973</v>
      </c>
      <c r="L14" s="43">
        <v>0</v>
      </c>
      <c r="M14" s="43">
        <v>0</v>
      </c>
      <c r="N14" s="43">
        <v>0</v>
      </c>
      <c r="O14" s="43">
        <v>70</v>
      </c>
      <c r="P14" s="43">
        <f t="shared" si="4"/>
        <v>0.13999999999999979</v>
      </c>
      <c r="Q14" s="43">
        <f t="shared" si="1"/>
        <v>4.6999999999999938E-2</v>
      </c>
      <c r="R14" s="43">
        <f t="shared" si="2"/>
        <v>0.18699999999999972</v>
      </c>
      <c r="S14" s="48">
        <f t="shared" si="3"/>
        <v>576.6299999999992</v>
      </c>
      <c r="T14" s="49"/>
    </row>
    <row r="15" spans="1:23" ht="19.5" customHeight="1" x14ac:dyDescent="0.25">
      <c r="A15" s="43">
        <v>7</v>
      </c>
      <c r="B15" s="44" t="s">
        <v>73</v>
      </c>
      <c r="C15" s="45" t="s">
        <v>325</v>
      </c>
      <c r="D15" s="46" t="s">
        <v>2</v>
      </c>
      <c r="E15" s="46">
        <v>5</v>
      </c>
      <c r="F15" s="47">
        <v>2.66</v>
      </c>
      <c r="G15" s="47" t="s">
        <v>357</v>
      </c>
      <c r="H15" s="47">
        <v>6</v>
      </c>
      <c r="I15" s="47">
        <v>2.86</v>
      </c>
      <c r="J15" s="47" t="s">
        <v>374</v>
      </c>
      <c r="K15" s="47">
        <f t="shared" si="0"/>
        <v>0.19999999999999973</v>
      </c>
      <c r="L15" s="43">
        <v>0</v>
      </c>
      <c r="M15" s="43">
        <v>0</v>
      </c>
      <c r="N15" s="43">
        <v>0</v>
      </c>
      <c r="O15" s="43">
        <v>50</v>
      </c>
      <c r="P15" s="43">
        <f t="shared" si="4"/>
        <v>9.9999999999999867E-2</v>
      </c>
      <c r="Q15" s="43">
        <f t="shared" si="1"/>
        <v>4.6999999999999938E-2</v>
      </c>
      <c r="R15" s="43">
        <f t="shared" si="2"/>
        <v>0.1469999999999998</v>
      </c>
      <c r="S15" s="48">
        <f t="shared" si="3"/>
        <v>517.02999999999929</v>
      </c>
      <c r="T15" s="49"/>
    </row>
    <row r="16" spans="1:23" ht="19.5" customHeight="1" x14ac:dyDescent="0.25">
      <c r="A16" s="43">
        <v>8</v>
      </c>
      <c r="B16" s="44" t="s">
        <v>74</v>
      </c>
      <c r="C16" s="45" t="s">
        <v>36</v>
      </c>
      <c r="D16" s="46" t="s">
        <v>2</v>
      </c>
      <c r="E16" s="46">
        <v>4</v>
      </c>
      <c r="F16" s="47">
        <v>2.46</v>
      </c>
      <c r="G16" s="47" t="s">
        <v>358</v>
      </c>
      <c r="H16" s="47">
        <v>5</v>
      </c>
      <c r="I16" s="47">
        <v>2.66</v>
      </c>
      <c r="J16" s="47" t="s">
        <v>375</v>
      </c>
      <c r="K16" s="47">
        <f t="shared" si="0"/>
        <v>0.20000000000000018</v>
      </c>
      <c r="L16" s="43">
        <v>0</v>
      </c>
      <c r="M16" s="43">
        <v>0</v>
      </c>
      <c r="N16" s="43">
        <v>0</v>
      </c>
      <c r="O16" s="43">
        <v>60</v>
      </c>
      <c r="P16" s="43">
        <f t="shared" si="4"/>
        <v>0.12000000000000011</v>
      </c>
      <c r="Q16" s="43">
        <f t="shared" si="1"/>
        <v>4.7000000000000042E-2</v>
      </c>
      <c r="R16" s="43">
        <f t="shared" si="2"/>
        <v>0.16700000000000015</v>
      </c>
      <c r="S16" s="48">
        <f t="shared" si="3"/>
        <v>546.8300000000005</v>
      </c>
      <c r="T16" s="49"/>
    </row>
    <row r="17" spans="1:20" ht="19.5" customHeight="1" x14ac:dyDescent="0.25">
      <c r="A17" s="43">
        <v>9</v>
      </c>
      <c r="B17" s="44" t="s">
        <v>75</v>
      </c>
      <c r="C17" s="45" t="s">
        <v>326</v>
      </c>
      <c r="D17" s="46" t="s">
        <v>2</v>
      </c>
      <c r="E17" s="46">
        <v>4</v>
      </c>
      <c r="F17" s="47">
        <v>2.46</v>
      </c>
      <c r="G17" s="47" t="s">
        <v>355</v>
      </c>
      <c r="H17" s="47">
        <v>5</v>
      </c>
      <c r="I17" s="47">
        <v>2.66</v>
      </c>
      <c r="J17" s="47" t="s">
        <v>373</v>
      </c>
      <c r="K17" s="47">
        <f t="shared" si="0"/>
        <v>0.20000000000000018</v>
      </c>
      <c r="L17" s="43">
        <v>0</v>
      </c>
      <c r="M17" s="43">
        <v>0</v>
      </c>
      <c r="N17" s="43">
        <v>0</v>
      </c>
      <c r="O17" s="43">
        <v>50</v>
      </c>
      <c r="P17" s="43">
        <f t="shared" si="4"/>
        <v>0.10000000000000009</v>
      </c>
      <c r="Q17" s="43">
        <f t="shared" si="1"/>
        <v>4.7000000000000042E-2</v>
      </c>
      <c r="R17" s="43">
        <f t="shared" si="2"/>
        <v>0.14700000000000013</v>
      </c>
      <c r="S17" s="48">
        <f t="shared" si="3"/>
        <v>517.03000000000043</v>
      </c>
      <c r="T17" s="49"/>
    </row>
    <row r="18" spans="1:20" ht="19.5" customHeight="1" x14ac:dyDescent="0.25">
      <c r="A18" s="43">
        <v>10</v>
      </c>
      <c r="B18" s="44" t="s">
        <v>76</v>
      </c>
      <c r="C18" s="45" t="s">
        <v>327</v>
      </c>
      <c r="D18" s="46" t="s">
        <v>0</v>
      </c>
      <c r="E18" s="46">
        <v>10</v>
      </c>
      <c r="F18" s="47">
        <v>3.66</v>
      </c>
      <c r="G18" s="47" t="s">
        <v>359</v>
      </c>
      <c r="H18" s="47">
        <v>11</v>
      </c>
      <c r="I18" s="47">
        <v>3.86</v>
      </c>
      <c r="J18" s="47" t="s">
        <v>376</v>
      </c>
      <c r="K18" s="47">
        <f t="shared" si="0"/>
        <v>0.19999999999999973</v>
      </c>
      <c r="L18" s="43">
        <v>0</v>
      </c>
      <c r="M18" s="43">
        <v>0</v>
      </c>
      <c r="N18" s="43">
        <v>0</v>
      </c>
      <c r="O18" s="43">
        <v>50</v>
      </c>
      <c r="P18" s="43">
        <f t="shared" si="4"/>
        <v>9.9999999999999867E-2</v>
      </c>
      <c r="Q18" s="43">
        <f t="shared" si="1"/>
        <v>4.6999999999999938E-2</v>
      </c>
      <c r="R18" s="43">
        <f t="shared" si="2"/>
        <v>0.1469999999999998</v>
      </c>
      <c r="S18" s="48">
        <f t="shared" si="3"/>
        <v>517.02999999999929</v>
      </c>
      <c r="T18" s="49"/>
    </row>
    <row r="19" spans="1:20" ht="19.5" customHeight="1" x14ac:dyDescent="0.25">
      <c r="A19" s="43">
        <v>11</v>
      </c>
      <c r="B19" s="44" t="s">
        <v>77</v>
      </c>
      <c r="C19" s="45" t="s">
        <v>328</v>
      </c>
      <c r="D19" s="46" t="s">
        <v>2</v>
      </c>
      <c r="E19" s="46">
        <v>6</v>
      </c>
      <c r="F19" s="47">
        <v>2.86</v>
      </c>
      <c r="G19" s="47" t="s">
        <v>360</v>
      </c>
      <c r="H19" s="47">
        <v>7</v>
      </c>
      <c r="I19" s="47">
        <v>3.06</v>
      </c>
      <c r="J19" s="47" t="s">
        <v>377</v>
      </c>
      <c r="K19" s="47">
        <f t="shared" si="0"/>
        <v>0.20000000000000018</v>
      </c>
      <c r="L19" s="43">
        <v>0</v>
      </c>
      <c r="M19" s="43">
        <v>0</v>
      </c>
      <c r="N19" s="43">
        <v>0</v>
      </c>
      <c r="O19" s="43">
        <v>40</v>
      </c>
      <c r="P19" s="43">
        <f t="shared" si="4"/>
        <v>8.0000000000000071E-2</v>
      </c>
      <c r="Q19" s="43">
        <f t="shared" si="1"/>
        <v>4.7000000000000042E-2</v>
      </c>
      <c r="R19" s="43">
        <f t="shared" si="2"/>
        <v>0.12700000000000011</v>
      </c>
      <c r="S19" s="48">
        <f t="shared" si="3"/>
        <v>487.23000000000042</v>
      </c>
      <c r="T19" s="49"/>
    </row>
    <row r="20" spans="1:20" ht="19.5" customHeight="1" x14ac:dyDescent="0.25">
      <c r="A20" s="43">
        <v>12</v>
      </c>
      <c r="B20" s="44" t="s">
        <v>78</v>
      </c>
      <c r="C20" s="45" t="s">
        <v>329</v>
      </c>
      <c r="D20" s="46" t="s">
        <v>2</v>
      </c>
      <c r="E20" s="46">
        <v>5</v>
      </c>
      <c r="F20" s="47">
        <v>2.66</v>
      </c>
      <c r="G20" s="47" t="s">
        <v>356</v>
      </c>
      <c r="H20" s="47">
        <v>6</v>
      </c>
      <c r="I20" s="47">
        <v>2.86</v>
      </c>
      <c r="J20" s="47" t="s">
        <v>370</v>
      </c>
      <c r="K20" s="47">
        <f t="shared" si="0"/>
        <v>0.19999999999999973</v>
      </c>
      <c r="L20" s="43">
        <v>0</v>
      </c>
      <c r="M20" s="43">
        <v>0</v>
      </c>
      <c r="N20" s="43">
        <v>0</v>
      </c>
      <c r="O20" s="43">
        <v>40</v>
      </c>
      <c r="P20" s="43">
        <f t="shared" si="4"/>
        <v>7.9999999999999905E-2</v>
      </c>
      <c r="Q20" s="43">
        <f t="shared" si="1"/>
        <v>4.6999999999999938E-2</v>
      </c>
      <c r="R20" s="43">
        <f t="shared" si="2"/>
        <v>0.12699999999999984</v>
      </c>
      <c r="S20" s="48">
        <f t="shared" si="3"/>
        <v>487.22999999999934</v>
      </c>
      <c r="T20" s="49"/>
    </row>
    <row r="21" spans="1:20" ht="19.5" customHeight="1" x14ac:dyDescent="0.25">
      <c r="A21" s="43">
        <v>13</v>
      </c>
      <c r="B21" s="44" t="s">
        <v>79</v>
      </c>
      <c r="C21" s="45" t="s">
        <v>330</v>
      </c>
      <c r="D21" s="46" t="s">
        <v>12</v>
      </c>
      <c r="E21" s="46">
        <v>4</v>
      </c>
      <c r="F21" s="47">
        <v>3.33</v>
      </c>
      <c r="G21" s="47" t="s">
        <v>361</v>
      </c>
      <c r="H21" s="47">
        <v>5</v>
      </c>
      <c r="I21" s="47">
        <v>3.66</v>
      </c>
      <c r="J21" s="47" t="s">
        <v>378</v>
      </c>
      <c r="K21" s="47">
        <f t="shared" si="0"/>
        <v>0.33000000000000007</v>
      </c>
      <c r="L21" s="43">
        <v>0</v>
      </c>
      <c r="M21" s="43">
        <v>0</v>
      </c>
      <c r="N21" s="43">
        <v>0</v>
      </c>
      <c r="O21" s="43">
        <v>40</v>
      </c>
      <c r="P21" s="43">
        <f t="shared" si="4"/>
        <v>0.13200000000000003</v>
      </c>
      <c r="Q21" s="43">
        <f t="shared" si="1"/>
        <v>7.7550000000000008E-2</v>
      </c>
      <c r="R21" s="43">
        <f t="shared" si="2"/>
        <v>0.20955000000000004</v>
      </c>
      <c r="S21" s="48">
        <f t="shared" si="3"/>
        <v>803.92950000000008</v>
      </c>
      <c r="T21" s="49"/>
    </row>
    <row r="22" spans="1:20" ht="19.5" customHeight="1" x14ac:dyDescent="0.25">
      <c r="A22" s="43">
        <v>14</v>
      </c>
      <c r="B22" s="44" t="s">
        <v>80</v>
      </c>
      <c r="C22" s="45" t="s">
        <v>331</v>
      </c>
      <c r="D22" s="46" t="s">
        <v>2</v>
      </c>
      <c r="E22" s="46">
        <v>5</v>
      </c>
      <c r="F22" s="47">
        <v>2.66</v>
      </c>
      <c r="G22" s="47" t="s">
        <v>356</v>
      </c>
      <c r="H22" s="47">
        <v>6</v>
      </c>
      <c r="I22" s="47">
        <v>2.86</v>
      </c>
      <c r="J22" s="47" t="s">
        <v>370</v>
      </c>
      <c r="K22" s="47">
        <f t="shared" si="0"/>
        <v>0.19999999999999973</v>
      </c>
      <c r="L22" s="43">
        <v>0</v>
      </c>
      <c r="M22" s="43">
        <v>0</v>
      </c>
      <c r="N22" s="43">
        <v>0</v>
      </c>
      <c r="O22" s="43">
        <v>40</v>
      </c>
      <c r="P22" s="43">
        <f t="shared" si="4"/>
        <v>7.9999999999999905E-2</v>
      </c>
      <c r="Q22" s="43">
        <f t="shared" si="1"/>
        <v>4.6999999999999938E-2</v>
      </c>
      <c r="R22" s="43">
        <f t="shared" si="2"/>
        <v>0.12699999999999984</v>
      </c>
      <c r="S22" s="48">
        <f t="shared" si="3"/>
        <v>487.22999999999934</v>
      </c>
      <c r="T22" s="49"/>
    </row>
    <row r="23" spans="1:20" ht="19.5" customHeight="1" x14ac:dyDescent="0.25">
      <c r="A23" s="43">
        <v>15</v>
      </c>
      <c r="B23" s="44" t="s">
        <v>33</v>
      </c>
      <c r="C23" s="45" t="s">
        <v>1</v>
      </c>
      <c r="D23" s="46" t="s">
        <v>0</v>
      </c>
      <c r="E23" s="46">
        <v>3</v>
      </c>
      <c r="F23" s="47">
        <v>2.2599999999999998</v>
      </c>
      <c r="G23" s="47" t="s">
        <v>353</v>
      </c>
      <c r="H23" s="47">
        <v>4</v>
      </c>
      <c r="I23" s="47">
        <v>2.46</v>
      </c>
      <c r="J23" s="47" t="s">
        <v>371</v>
      </c>
      <c r="K23" s="47">
        <f t="shared" si="0"/>
        <v>0.20000000000000018</v>
      </c>
      <c r="L23" s="43">
        <v>0</v>
      </c>
      <c r="M23" s="43">
        <v>0</v>
      </c>
      <c r="N23" s="43">
        <v>0</v>
      </c>
      <c r="O23" s="43">
        <v>40</v>
      </c>
      <c r="P23" s="43">
        <f t="shared" si="4"/>
        <v>8.0000000000000071E-2</v>
      </c>
      <c r="Q23" s="43">
        <f t="shared" si="1"/>
        <v>4.7000000000000042E-2</v>
      </c>
      <c r="R23" s="43">
        <f t="shared" si="2"/>
        <v>0.12700000000000011</v>
      </c>
      <c r="S23" s="48">
        <f t="shared" si="3"/>
        <v>487.23000000000042</v>
      </c>
      <c r="T23" s="49"/>
    </row>
    <row r="24" spans="1:20" ht="19.5" customHeight="1" x14ac:dyDescent="0.25">
      <c r="A24" s="43">
        <v>16</v>
      </c>
      <c r="B24" s="44" t="s">
        <v>81</v>
      </c>
      <c r="C24" s="45" t="s">
        <v>332</v>
      </c>
      <c r="D24" s="46" t="s">
        <v>8</v>
      </c>
      <c r="E24" s="46">
        <v>5</v>
      </c>
      <c r="F24" s="47">
        <v>2.66</v>
      </c>
      <c r="G24" s="47" t="s">
        <v>356</v>
      </c>
      <c r="H24" s="47">
        <v>6</v>
      </c>
      <c r="I24" s="47">
        <v>2.86</v>
      </c>
      <c r="J24" s="47" t="s">
        <v>370</v>
      </c>
      <c r="K24" s="47">
        <f t="shared" si="0"/>
        <v>0.19999999999999973</v>
      </c>
      <c r="L24" s="43">
        <v>0</v>
      </c>
      <c r="M24" s="43">
        <v>0</v>
      </c>
      <c r="N24" s="43">
        <v>0</v>
      </c>
      <c r="O24" s="43">
        <v>60</v>
      </c>
      <c r="P24" s="43">
        <f t="shared" si="4"/>
        <v>0.11999999999999983</v>
      </c>
      <c r="Q24" s="43">
        <f t="shared" si="1"/>
        <v>4.6999999999999938E-2</v>
      </c>
      <c r="R24" s="43">
        <f t="shared" si="2"/>
        <v>0.16699999999999976</v>
      </c>
      <c r="S24" s="48">
        <f t="shared" si="3"/>
        <v>546.82999999999925</v>
      </c>
      <c r="T24" s="49"/>
    </row>
    <row r="25" spans="1:20" ht="19.5" customHeight="1" x14ac:dyDescent="0.25">
      <c r="A25" s="43">
        <v>17</v>
      </c>
      <c r="B25" s="44" t="s">
        <v>31</v>
      </c>
      <c r="C25" s="45" t="s">
        <v>333</v>
      </c>
      <c r="D25" s="46" t="s">
        <v>6</v>
      </c>
      <c r="E25" s="46">
        <v>2</v>
      </c>
      <c r="F25" s="47">
        <v>2.67</v>
      </c>
      <c r="G25" s="47" t="s">
        <v>362</v>
      </c>
      <c r="H25" s="47">
        <v>3</v>
      </c>
      <c r="I25" s="47">
        <v>3</v>
      </c>
      <c r="J25" s="47" t="s">
        <v>379</v>
      </c>
      <c r="K25" s="47">
        <f t="shared" si="0"/>
        <v>0.33000000000000007</v>
      </c>
      <c r="L25" s="43">
        <v>0</v>
      </c>
      <c r="M25" s="43">
        <v>0</v>
      </c>
      <c r="N25" s="43">
        <v>0</v>
      </c>
      <c r="O25" s="43">
        <v>40</v>
      </c>
      <c r="P25" s="43">
        <f t="shared" si="4"/>
        <v>0.13200000000000003</v>
      </c>
      <c r="Q25" s="43">
        <f t="shared" si="1"/>
        <v>7.7550000000000008E-2</v>
      </c>
      <c r="R25" s="43">
        <f t="shared" si="2"/>
        <v>0.20955000000000004</v>
      </c>
      <c r="S25" s="48">
        <f t="shared" si="3"/>
        <v>803.92950000000008</v>
      </c>
      <c r="T25" s="49"/>
    </row>
    <row r="26" spans="1:20" ht="19.5" customHeight="1" x14ac:dyDescent="0.25">
      <c r="A26" s="43">
        <v>18</v>
      </c>
      <c r="B26" s="44" t="s">
        <v>82</v>
      </c>
      <c r="C26" s="45" t="s">
        <v>334</v>
      </c>
      <c r="D26" s="46" t="s">
        <v>8</v>
      </c>
      <c r="E26" s="46">
        <v>5</v>
      </c>
      <c r="F26" s="47">
        <v>2.66</v>
      </c>
      <c r="G26" s="47" t="s">
        <v>356</v>
      </c>
      <c r="H26" s="47">
        <v>6</v>
      </c>
      <c r="I26" s="47">
        <v>2.86</v>
      </c>
      <c r="J26" s="47" t="s">
        <v>370</v>
      </c>
      <c r="K26" s="47">
        <f t="shared" si="0"/>
        <v>0.19999999999999973</v>
      </c>
      <c r="L26" s="43">
        <v>0</v>
      </c>
      <c r="M26" s="43">
        <v>0</v>
      </c>
      <c r="N26" s="43">
        <v>0</v>
      </c>
      <c r="O26" s="43">
        <v>40</v>
      </c>
      <c r="P26" s="43">
        <f t="shared" si="4"/>
        <v>7.9999999999999905E-2</v>
      </c>
      <c r="Q26" s="43">
        <f t="shared" si="1"/>
        <v>4.6999999999999938E-2</v>
      </c>
      <c r="R26" s="43">
        <f t="shared" si="2"/>
        <v>0.12699999999999984</v>
      </c>
      <c r="S26" s="48">
        <f t="shared" si="3"/>
        <v>487.22999999999934</v>
      </c>
      <c r="T26" s="49"/>
    </row>
    <row r="27" spans="1:20" ht="19.5" customHeight="1" x14ac:dyDescent="0.25">
      <c r="A27" s="43">
        <v>19</v>
      </c>
      <c r="B27" s="44" t="s">
        <v>83</v>
      </c>
      <c r="C27" s="45" t="s">
        <v>335</v>
      </c>
      <c r="D27" s="46" t="s">
        <v>8</v>
      </c>
      <c r="E27" s="46">
        <v>5</v>
      </c>
      <c r="F27" s="47">
        <v>2.66</v>
      </c>
      <c r="G27" s="47" t="s">
        <v>355</v>
      </c>
      <c r="H27" s="47">
        <v>6</v>
      </c>
      <c r="I27" s="47">
        <v>2.86</v>
      </c>
      <c r="J27" s="47" t="s">
        <v>373</v>
      </c>
      <c r="K27" s="47">
        <f t="shared" si="0"/>
        <v>0.19999999999999973</v>
      </c>
      <c r="L27" s="43">
        <v>0</v>
      </c>
      <c r="M27" s="43">
        <v>0</v>
      </c>
      <c r="N27" s="43">
        <v>0</v>
      </c>
      <c r="O27" s="43">
        <v>70</v>
      </c>
      <c r="P27" s="43">
        <f t="shared" si="4"/>
        <v>0.13999999999999979</v>
      </c>
      <c r="Q27" s="43">
        <f t="shared" si="1"/>
        <v>4.6999999999999938E-2</v>
      </c>
      <c r="R27" s="43">
        <f t="shared" si="2"/>
        <v>0.18699999999999972</v>
      </c>
      <c r="S27" s="48">
        <f t="shared" si="3"/>
        <v>576.6299999999992</v>
      </c>
      <c r="T27" s="49"/>
    </row>
    <row r="28" spans="1:20" ht="19.5" customHeight="1" x14ac:dyDescent="0.25">
      <c r="A28" s="43">
        <v>20</v>
      </c>
      <c r="B28" s="44" t="s">
        <v>84</v>
      </c>
      <c r="C28" s="45" t="s">
        <v>336</v>
      </c>
      <c r="D28" s="46" t="s">
        <v>7</v>
      </c>
      <c r="E28" s="46">
        <v>5</v>
      </c>
      <c r="F28" s="47">
        <v>2.66</v>
      </c>
      <c r="G28" s="47" t="s">
        <v>358</v>
      </c>
      <c r="H28" s="47">
        <v>6</v>
      </c>
      <c r="I28" s="47">
        <v>2.86</v>
      </c>
      <c r="J28" s="47" t="s">
        <v>375</v>
      </c>
      <c r="K28" s="47">
        <f t="shared" si="0"/>
        <v>0.19999999999999973</v>
      </c>
      <c r="L28" s="43">
        <v>0</v>
      </c>
      <c r="M28" s="43">
        <v>0</v>
      </c>
      <c r="N28" s="43">
        <v>0</v>
      </c>
      <c r="O28" s="43">
        <v>40</v>
      </c>
      <c r="P28" s="43">
        <f t="shared" si="4"/>
        <v>7.9999999999999905E-2</v>
      </c>
      <c r="Q28" s="43">
        <f t="shared" si="1"/>
        <v>4.6999999999999938E-2</v>
      </c>
      <c r="R28" s="43">
        <f t="shared" si="2"/>
        <v>0.12699999999999984</v>
      </c>
      <c r="S28" s="48">
        <f t="shared" si="3"/>
        <v>487.22999999999934</v>
      </c>
      <c r="T28" s="49"/>
    </row>
    <row r="29" spans="1:20" ht="19.5" customHeight="1" x14ac:dyDescent="0.25">
      <c r="A29" s="43">
        <v>21</v>
      </c>
      <c r="B29" s="44" t="s">
        <v>85</v>
      </c>
      <c r="C29" s="45" t="s">
        <v>337</v>
      </c>
      <c r="D29" s="46" t="s">
        <v>0</v>
      </c>
      <c r="E29" s="46">
        <v>4</v>
      </c>
      <c r="F29" s="47">
        <v>2.46</v>
      </c>
      <c r="G29" s="47" t="s">
        <v>355</v>
      </c>
      <c r="H29" s="47">
        <v>5</v>
      </c>
      <c r="I29" s="47">
        <v>2.66</v>
      </c>
      <c r="J29" s="47" t="s">
        <v>373</v>
      </c>
      <c r="K29" s="47">
        <f t="shared" si="0"/>
        <v>0.20000000000000018</v>
      </c>
      <c r="L29" s="43">
        <v>0</v>
      </c>
      <c r="M29" s="43">
        <v>0</v>
      </c>
      <c r="N29" s="43">
        <v>0</v>
      </c>
      <c r="O29" s="43">
        <v>40</v>
      </c>
      <c r="P29" s="43">
        <f t="shared" si="4"/>
        <v>8.0000000000000071E-2</v>
      </c>
      <c r="Q29" s="43">
        <f t="shared" si="1"/>
        <v>4.7000000000000042E-2</v>
      </c>
      <c r="R29" s="43">
        <f t="shared" si="2"/>
        <v>0.12700000000000011</v>
      </c>
      <c r="S29" s="48">
        <f t="shared" si="3"/>
        <v>487.23000000000042</v>
      </c>
      <c r="T29" s="49"/>
    </row>
    <row r="30" spans="1:20" ht="19.5" customHeight="1" x14ac:dyDescent="0.25">
      <c r="A30" s="43">
        <v>22</v>
      </c>
      <c r="B30" s="44" t="s">
        <v>86</v>
      </c>
      <c r="C30" s="45" t="s">
        <v>338</v>
      </c>
      <c r="D30" s="46" t="s">
        <v>0</v>
      </c>
      <c r="E30" s="46">
        <v>5</v>
      </c>
      <c r="F30" s="47">
        <v>2.66</v>
      </c>
      <c r="G30" s="47" t="s">
        <v>357</v>
      </c>
      <c r="H30" s="47">
        <v>6</v>
      </c>
      <c r="I30" s="47">
        <v>2.86</v>
      </c>
      <c r="J30" s="47" t="s">
        <v>374</v>
      </c>
      <c r="K30" s="47">
        <f t="shared" si="0"/>
        <v>0.19999999999999973</v>
      </c>
      <c r="L30" s="43">
        <v>0</v>
      </c>
      <c r="M30" s="43">
        <v>0</v>
      </c>
      <c r="N30" s="43">
        <v>0</v>
      </c>
      <c r="O30" s="43">
        <v>70</v>
      </c>
      <c r="P30" s="43">
        <f t="shared" si="4"/>
        <v>0.13999999999999979</v>
      </c>
      <c r="Q30" s="43">
        <f t="shared" si="1"/>
        <v>4.6999999999999938E-2</v>
      </c>
      <c r="R30" s="43">
        <f t="shared" si="2"/>
        <v>0.18699999999999972</v>
      </c>
      <c r="S30" s="48">
        <f t="shared" si="3"/>
        <v>576.6299999999992</v>
      </c>
      <c r="T30" s="49"/>
    </row>
    <row r="31" spans="1:20" s="61" customFormat="1" ht="19.5" customHeight="1" x14ac:dyDescent="0.25">
      <c r="A31" s="43"/>
      <c r="B31" s="53" t="s">
        <v>87</v>
      </c>
      <c r="C31" s="54"/>
      <c r="D31" s="55"/>
      <c r="E31" s="55"/>
      <c r="F31" s="56">
        <f>SUM(F8:F30)</f>
        <v>64</v>
      </c>
      <c r="G31" s="56"/>
      <c r="H31" s="56"/>
      <c r="I31" s="56">
        <f>SUM(I8:I30)</f>
        <v>69.05</v>
      </c>
      <c r="J31" s="56"/>
      <c r="K31" s="56">
        <f>SUM(K8:K30)</f>
        <v>5.0499999999999972</v>
      </c>
      <c r="L31" s="57">
        <f>SUM(L8:L30)</f>
        <v>0.06</v>
      </c>
      <c r="M31" s="58"/>
      <c r="N31" s="58"/>
      <c r="O31" s="58"/>
      <c r="P31" s="58">
        <f>SUM(P11:P30)</f>
        <v>2.1939999999999991</v>
      </c>
      <c r="Q31" s="56">
        <f>SUM(Q8:Q30)</f>
        <v>1.1867499999999997</v>
      </c>
      <c r="R31" s="56">
        <f>SUM(R8:R30)</f>
        <v>3.380749999999999</v>
      </c>
      <c r="S31" s="59">
        <f>SUM(S8:S30)</f>
        <v>12561.817499999997</v>
      </c>
      <c r="T31" s="60"/>
    </row>
    <row r="32" spans="1:20" ht="19.5" customHeight="1" x14ac:dyDescent="0.25">
      <c r="A32" s="43">
        <v>23</v>
      </c>
      <c r="B32" s="62" t="s">
        <v>88</v>
      </c>
      <c r="C32" s="63" t="s">
        <v>26</v>
      </c>
      <c r="D32" s="64" t="s">
        <v>89</v>
      </c>
      <c r="E32" s="64">
        <v>3</v>
      </c>
      <c r="F32" s="65">
        <v>3</v>
      </c>
      <c r="G32" s="65" t="s">
        <v>352</v>
      </c>
      <c r="H32" s="65">
        <v>4</v>
      </c>
      <c r="I32" s="65">
        <v>3.33</v>
      </c>
      <c r="J32" s="65" t="s">
        <v>370</v>
      </c>
      <c r="K32" s="47">
        <f t="shared" si="0"/>
        <v>0.33000000000000007</v>
      </c>
      <c r="L32" s="66"/>
      <c r="M32" s="67">
        <v>0</v>
      </c>
      <c r="N32" s="67">
        <v>0</v>
      </c>
      <c r="O32" s="67">
        <v>0</v>
      </c>
      <c r="P32" s="43">
        <f t="shared" ref="P32:P43" si="5">O32%*K32</f>
        <v>0</v>
      </c>
      <c r="Q32" s="43">
        <f t="shared" si="1"/>
        <v>7.7550000000000008E-2</v>
      </c>
      <c r="R32" s="43">
        <f t="shared" si="2"/>
        <v>7.7550000000000008E-2</v>
      </c>
      <c r="S32" s="48">
        <f t="shared" si="3"/>
        <v>607.24950000000013</v>
      </c>
      <c r="T32" s="68"/>
    </row>
    <row r="33" spans="1:20" ht="19.5" customHeight="1" x14ac:dyDescent="0.25">
      <c r="A33" s="43">
        <v>24</v>
      </c>
      <c r="B33" s="44" t="s">
        <v>90</v>
      </c>
      <c r="C33" s="45" t="s">
        <v>339</v>
      </c>
      <c r="D33" s="46" t="s">
        <v>11</v>
      </c>
      <c r="E33" s="46">
        <v>3</v>
      </c>
      <c r="F33" s="47">
        <v>3</v>
      </c>
      <c r="G33" s="47" t="s">
        <v>363</v>
      </c>
      <c r="H33" s="47">
        <v>4</v>
      </c>
      <c r="I33" s="47">
        <v>3.33</v>
      </c>
      <c r="J33" s="47" t="s">
        <v>371</v>
      </c>
      <c r="K33" s="47">
        <f t="shared" si="0"/>
        <v>0.33000000000000007</v>
      </c>
      <c r="L33" s="43">
        <v>0</v>
      </c>
      <c r="M33" s="43">
        <v>0</v>
      </c>
      <c r="N33" s="43">
        <v>0</v>
      </c>
      <c r="O33" s="43">
        <v>40</v>
      </c>
      <c r="P33" s="43">
        <f t="shared" si="5"/>
        <v>0.13200000000000003</v>
      </c>
      <c r="Q33" s="43">
        <f t="shared" si="1"/>
        <v>7.7550000000000008E-2</v>
      </c>
      <c r="R33" s="43">
        <f t="shared" si="2"/>
        <v>0.20955000000000004</v>
      </c>
      <c r="S33" s="48">
        <f t="shared" si="3"/>
        <v>803.92950000000008</v>
      </c>
      <c r="T33" s="49"/>
    </row>
    <row r="34" spans="1:20" ht="19.5" customHeight="1" x14ac:dyDescent="0.25">
      <c r="A34" s="43">
        <v>25</v>
      </c>
      <c r="B34" s="44" t="s">
        <v>91</v>
      </c>
      <c r="C34" s="45" t="s">
        <v>340</v>
      </c>
      <c r="D34" s="46" t="s">
        <v>6</v>
      </c>
      <c r="E34" s="46">
        <v>1</v>
      </c>
      <c r="F34" s="47">
        <v>2.34</v>
      </c>
      <c r="G34" s="47" t="s">
        <v>364</v>
      </c>
      <c r="H34" s="47">
        <v>2</v>
      </c>
      <c r="I34" s="47">
        <v>2.67</v>
      </c>
      <c r="J34" s="47" t="s">
        <v>380</v>
      </c>
      <c r="K34" s="47">
        <f t="shared" si="0"/>
        <v>0.33000000000000007</v>
      </c>
      <c r="L34" s="43">
        <v>0</v>
      </c>
      <c r="M34" s="43">
        <v>0</v>
      </c>
      <c r="N34" s="43">
        <v>0</v>
      </c>
      <c r="O34" s="43">
        <v>40</v>
      </c>
      <c r="P34" s="43">
        <f t="shared" si="5"/>
        <v>0.13200000000000003</v>
      </c>
      <c r="Q34" s="43">
        <f t="shared" si="1"/>
        <v>7.7550000000000008E-2</v>
      </c>
      <c r="R34" s="43">
        <f t="shared" si="2"/>
        <v>0.20955000000000004</v>
      </c>
      <c r="S34" s="48">
        <f t="shared" si="3"/>
        <v>803.92950000000008</v>
      </c>
      <c r="T34" s="49"/>
    </row>
    <row r="35" spans="1:20" ht="19.5" customHeight="1" x14ac:dyDescent="0.25">
      <c r="A35" s="43">
        <v>26</v>
      </c>
      <c r="B35" s="44" t="s">
        <v>92</v>
      </c>
      <c r="C35" s="45" t="s">
        <v>341</v>
      </c>
      <c r="D35" s="46" t="s">
        <v>8</v>
      </c>
      <c r="E35" s="46">
        <v>8</v>
      </c>
      <c r="F35" s="47">
        <v>3.26</v>
      </c>
      <c r="G35" s="47" t="s">
        <v>365</v>
      </c>
      <c r="H35" s="47">
        <v>9</v>
      </c>
      <c r="I35" s="47">
        <v>3.46</v>
      </c>
      <c r="J35" s="47" t="s">
        <v>381</v>
      </c>
      <c r="K35" s="47">
        <f t="shared" si="0"/>
        <v>0.20000000000000018</v>
      </c>
      <c r="L35" s="43">
        <v>0</v>
      </c>
      <c r="M35" s="43">
        <v>0</v>
      </c>
      <c r="N35" s="43">
        <v>0</v>
      </c>
      <c r="O35" s="43">
        <v>70</v>
      </c>
      <c r="P35" s="43">
        <f t="shared" si="5"/>
        <v>0.14000000000000012</v>
      </c>
      <c r="Q35" s="43">
        <f t="shared" si="1"/>
        <v>4.7000000000000042E-2</v>
      </c>
      <c r="R35" s="43">
        <f t="shared" si="2"/>
        <v>0.18700000000000017</v>
      </c>
      <c r="S35" s="48">
        <f t="shared" si="3"/>
        <v>576.63000000000056</v>
      </c>
      <c r="T35" s="49"/>
    </row>
    <row r="36" spans="1:20" ht="19.5" customHeight="1" x14ac:dyDescent="0.25">
      <c r="A36" s="43">
        <v>27</v>
      </c>
      <c r="B36" s="44" t="s">
        <v>93</v>
      </c>
      <c r="C36" s="45" t="s">
        <v>342</v>
      </c>
      <c r="D36" s="46" t="s">
        <v>7</v>
      </c>
      <c r="E36" s="46">
        <v>2</v>
      </c>
      <c r="F36" s="47">
        <v>2.06</v>
      </c>
      <c r="G36" s="47" t="s">
        <v>355</v>
      </c>
      <c r="H36" s="47">
        <v>3</v>
      </c>
      <c r="I36" s="47">
        <v>2.2599999999999998</v>
      </c>
      <c r="J36" s="47" t="s">
        <v>373</v>
      </c>
      <c r="K36" s="47">
        <f t="shared" si="0"/>
        <v>0.19999999999999973</v>
      </c>
      <c r="L36" s="43">
        <v>0</v>
      </c>
      <c r="M36" s="43">
        <v>0</v>
      </c>
      <c r="N36" s="43">
        <v>0</v>
      </c>
      <c r="O36" s="43">
        <v>40</v>
      </c>
      <c r="P36" s="43">
        <f t="shared" si="5"/>
        <v>7.9999999999999905E-2</v>
      </c>
      <c r="Q36" s="43">
        <f t="shared" si="1"/>
        <v>4.6999999999999938E-2</v>
      </c>
      <c r="R36" s="43">
        <f t="shared" si="2"/>
        <v>0.12699999999999984</v>
      </c>
      <c r="S36" s="48">
        <f t="shared" si="3"/>
        <v>487.22999999999934</v>
      </c>
      <c r="T36" s="49"/>
    </row>
    <row r="37" spans="1:20" ht="19.5" customHeight="1" x14ac:dyDescent="0.25">
      <c r="A37" s="43">
        <v>28</v>
      </c>
      <c r="B37" s="44" t="s">
        <v>94</v>
      </c>
      <c r="C37" s="45" t="s">
        <v>343</v>
      </c>
      <c r="D37" s="46" t="s">
        <v>7</v>
      </c>
      <c r="E37" s="46">
        <v>2</v>
      </c>
      <c r="F37" s="47">
        <v>2.06</v>
      </c>
      <c r="G37" s="47" t="s">
        <v>355</v>
      </c>
      <c r="H37" s="47">
        <v>3</v>
      </c>
      <c r="I37" s="47">
        <v>2.2599999999999998</v>
      </c>
      <c r="J37" s="47" t="s">
        <v>373</v>
      </c>
      <c r="K37" s="47">
        <f t="shared" si="0"/>
        <v>0.19999999999999973</v>
      </c>
      <c r="L37" s="43">
        <v>0</v>
      </c>
      <c r="M37" s="43">
        <v>0</v>
      </c>
      <c r="N37" s="43">
        <v>0</v>
      </c>
      <c r="O37" s="43">
        <v>40</v>
      </c>
      <c r="P37" s="43">
        <f t="shared" si="5"/>
        <v>7.9999999999999905E-2</v>
      </c>
      <c r="Q37" s="43">
        <f t="shared" si="1"/>
        <v>4.6999999999999938E-2</v>
      </c>
      <c r="R37" s="43">
        <f t="shared" si="2"/>
        <v>0.12699999999999984</v>
      </c>
      <c r="S37" s="48">
        <f t="shared" si="3"/>
        <v>487.22999999999934</v>
      </c>
      <c r="T37" s="49"/>
    </row>
    <row r="38" spans="1:20" ht="19.5" customHeight="1" x14ac:dyDescent="0.25">
      <c r="A38" s="43">
        <v>29</v>
      </c>
      <c r="B38" s="44" t="s">
        <v>95</v>
      </c>
      <c r="C38" s="45" t="s">
        <v>17</v>
      </c>
      <c r="D38" s="46" t="s">
        <v>2</v>
      </c>
      <c r="E38" s="46">
        <v>6</v>
      </c>
      <c r="F38" s="47">
        <v>2.86</v>
      </c>
      <c r="G38" s="47" t="s">
        <v>366</v>
      </c>
      <c r="H38" s="47">
        <v>7</v>
      </c>
      <c r="I38" s="47">
        <v>3.06</v>
      </c>
      <c r="J38" s="47" t="s">
        <v>380</v>
      </c>
      <c r="K38" s="47">
        <f t="shared" si="0"/>
        <v>0.20000000000000018</v>
      </c>
      <c r="L38" s="43">
        <v>0</v>
      </c>
      <c r="M38" s="43">
        <v>0</v>
      </c>
      <c r="N38" s="43">
        <v>0</v>
      </c>
      <c r="O38" s="43">
        <v>70</v>
      </c>
      <c r="P38" s="43">
        <f t="shared" si="5"/>
        <v>0.14000000000000012</v>
      </c>
      <c r="Q38" s="43">
        <f t="shared" si="1"/>
        <v>4.7000000000000042E-2</v>
      </c>
      <c r="R38" s="43">
        <f t="shared" si="2"/>
        <v>0.18700000000000017</v>
      </c>
      <c r="S38" s="48">
        <f t="shared" si="3"/>
        <v>576.63000000000056</v>
      </c>
      <c r="T38" s="49"/>
    </row>
    <row r="39" spans="1:20" ht="19.5" customHeight="1" x14ac:dyDescent="0.25">
      <c r="A39" s="43">
        <v>30</v>
      </c>
      <c r="B39" s="44" t="s">
        <v>96</v>
      </c>
      <c r="C39" s="45" t="s">
        <v>18</v>
      </c>
      <c r="D39" s="46" t="s">
        <v>0</v>
      </c>
      <c r="E39" s="46">
        <v>6</v>
      </c>
      <c r="F39" s="47">
        <v>2.86</v>
      </c>
      <c r="G39" s="47" t="s">
        <v>366</v>
      </c>
      <c r="H39" s="47">
        <v>7</v>
      </c>
      <c r="I39" s="47">
        <v>3.06</v>
      </c>
      <c r="J39" s="47" t="s">
        <v>380</v>
      </c>
      <c r="K39" s="47">
        <f t="shared" si="0"/>
        <v>0.20000000000000018</v>
      </c>
      <c r="L39" s="43">
        <v>0</v>
      </c>
      <c r="M39" s="43">
        <v>0</v>
      </c>
      <c r="N39" s="43">
        <v>0</v>
      </c>
      <c r="O39" s="43">
        <v>40</v>
      </c>
      <c r="P39" s="43">
        <f t="shared" si="5"/>
        <v>8.0000000000000071E-2</v>
      </c>
      <c r="Q39" s="43">
        <f t="shared" si="1"/>
        <v>4.7000000000000042E-2</v>
      </c>
      <c r="R39" s="43">
        <f t="shared" si="2"/>
        <v>0.12700000000000011</v>
      </c>
      <c r="S39" s="48">
        <f t="shared" si="3"/>
        <v>487.23000000000042</v>
      </c>
      <c r="T39" s="49"/>
    </row>
    <row r="40" spans="1:20" ht="19.5" customHeight="1" x14ac:dyDescent="0.25">
      <c r="A40" s="43">
        <v>31</v>
      </c>
      <c r="B40" s="44" t="s">
        <v>97</v>
      </c>
      <c r="C40" s="45" t="s">
        <v>23</v>
      </c>
      <c r="D40" s="46" t="s">
        <v>0</v>
      </c>
      <c r="E40" s="46">
        <v>10</v>
      </c>
      <c r="F40" s="47">
        <v>3.66</v>
      </c>
      <c r="G40" s="47" t="s">
        <v>367</v>
      </c>
      <c r="H40" s="47">
        <v>11</v>
      </c>
      <c r="I40" s="47">
        <v>3.86</v>
      </c>
      <c r="J40" s="47" t="s">
        <v>382</v>
      </c>
      <c r="K40" s="47">
        <f t="shared" si="0"/>
        <v>0.19999999999999973</v>
      </c>
      <c r="L40" s="43">
        <v>0</v>
      </c>
      <c r="M40" s="43">
        <v>0</v>
      </c>
      <c r="N40" s="43">
        <v>0</v>
      </c>
      <c r="O40" s="43">
        <v>40</v>
      </c>
      <c r="P40" s="43">
        <f t="shared" si="5"/>
        <v>7.9999999999999905E-2</v>
      </c>
      <c r="Q40" s="43">
        <f t="shared" si="1"/>
        <v>4.6999999999999938E-2</v>
      </c>
      <c r="R40" s="43">
        <f t="shared" si="2"/>
        <v>0.12699999999999984</v>
      </c>
      <c r="S40" s="48">
        <f t="shared" si="3"/>
        <v>487.22999999999934</v>
      </c>
      <c r="T40" s="49"/>
    </row>
    <row r="41" spans="1:20" ht="19.5" customHeight="1" x14ac:dyDescent="0.25">
      <c r="A41" s="43">
        <v>32</v>
      </c>
      <c r="B41" s="44" t="s">
        <v>98</v>
      </c>
      <c r="C41" s="45" t="s">
        <v>20</v>
      </c>
      <c r="D41" s="46" t="s">
        <v>0</v>
      </c>
      <c r="E41" s="46">
        <v>6</v>
      </c>
      <c r="F41" s="47">
        <v>2.86</v>
      </c>
      <c r="G41" s="47" t="s">
        <v>366</v>
      </c>
      <c r="H41" s="47">
        <v>7</v>
      </c>
      <c r="I41" s="47">
        <v>3.06</v>
      </c>
      <c r="J41" s="47" t="s">
        <v>380</v>
      </c>
      <c r="K41" s="47">
        <f t="shared" si="0"/>
        <v>0.20000000000000018</v>
      </c>
      <c r="L41" s="43">
        <v>0</v>
      </c>
      <c r="M41" s="43">
        <v>0</v>
      </c>
      <c r="N41" s="43">
        <v>0</v>
      </c>
      <c r="O41" s="43">
        <v>70</v>
      </c>
      <c r="P41" s="43">
        <f t="shared" si="5"/>
        <v>0.14000000000000012</v>
      </c>
      <c r="Q41" s="43">
        <f t="shared" si="1"/>
        <v>4.7000000000000042E-2</v>
      </c>
      <c r="R41" s="43">
        <f t="shared" si="2"/>
        <v>0.18700000000000017</v>
      </c>
      <c r="S41" s="48">
        <f t="shared" si="3"/>
        <v>576.63000000000056</v>
      </c>
      <c r="T41" s="49"/>
    </row>
    <row r="42" spans="1:20" ht="19.5" customHeight="1" x14ac:dyDescent="0.25">
      <c r="A42" s="43">
        <v>33</v>
      </c>
      <c r="B42" s="44" t="s">
        <v>99</v>
      </c>
      <c r="C42" s="45" t="s">
        <v>344</v>
      </c>
      <c r="D42" s="46" t="s">
        <v>19</v>
      </c>
      <c r="E42" s="46">
        <v>3</v>
      </c>
      <c r="F42" s="47">
        <v>3</v>
      </c>
      <c r="G42" s="47" t="s">
        <v>364</v>
      </c>
      <c r="H42" s="47">
        <v>4</v>
      </c>
      <c r="I42" s="47">
        <v>3.33</v>
      </c>
      <c r="J42" s="47" t="s">
        <v>380</v>
      </c>
      <c r="K42" s="47">
        <f t="shared" si="0"/>
        <v>0.33000000000000007</v>
      </c>
      <c r="L42" s="43">
        <v>0</v>
      </c>
      <c r="M42" s="43">
        <v>0</v>
      </c>
      <c r="N42" s="43">
        <v>0</v>
      </c>
      <c r="O42" s="43">
        <v>40</v>
      </c>
      <c r="P42" s="43">
        <f t="shared" si="5"/>
        <v>0.13200000000000003</v>
      </c>
      <c r="Q42" s="43">
        <f t="shared" si="1"/>
        <v>7.7550000000000008E-2</v>
      </c>
      <c r="R42" s="43">
        <f t="shared" si="2"/>
        <v>0.20955000000000004</v>
      </c>
      <c r="S42" s="48">
        <f t="shared" si="3"/>
        <v>803.92950000000008</v>
      </c>
      <c r="T42" s="49"/>
    </row>
    <row r="43" spans="1:20" ht="19.5" customHeight="1" x14ac:dyDescent="0.25">
      <c r="A43" s="43">
        <v>34</v>
      </c>
      <c r="B43" s="44" t="s">
        <v>100</v>
      </c>
      <c r="C43" s="45" t="s">
        <v>345</v>
      </c>
      <c r="D43" s="46" t="s">
        <v>101</v>
      </c>
      <c r="E43" s="46">
        <v>4</v>
      </c>
      <c r="F43" s="47">
        <v>3.33</v>
      </c>
      <c r="G43" s="47" t="s">
        <v>364</v>
      </c>
      <c r="H43" s="47">
        <v>5</v>
      </c>
      <c r="I43" s="47">
        <v>3.66</v>
      </c>
      <c r="J43" s="47" t="s">
        <v>380</v>
      </c>
      <c r="K43" s="47">
        <f t="shared" si="0"/>
        <v>0.33000000000000007</v>
      </c>
      <c r="L43" s="43">
        <v>0</v>
      </c>
      <c r="M43" s="43">
        <v>0</v>
      </c>
      <c r="N43" s="43">
        <v>0</v>
      </c>
      <c r="O43" s="43">
        <v>30</v>
      </c>
      <c r="P43" s="43">
        <f t="shared" si="5"/>
        <v>9.9000000000000019E-2</v>
      </c>
      <c r="Q43" s="43">
        <f t="shared" si="1"/>
        <v>7.7550000000000008E-2</v>
      </c>
      <c r="R43" s="43">
        <f t="shared" si="2"/>
        <v>0.17655000000000004</v>
      </c>
      <c r="S43" s="48">
        <f t="shared" si="3"/>
        <v>754.75950000000012</v>
      </c>
      <c r="T43" s="49"/>
    </row>
    <row r="44" spans="1:20" s="77" customFormat="1" ht="15.75" x14ac:dyDescent="0.25">
      <c r="A44" s="69"/>
      <c r="B44" s="70"/>
      <c r="C44" s="71"/>
      <c r="D44" s="70"/>
      <c r="E44" s="70"/>
      <c r="F44" s="72">
        <f>SUM(F32:F43)</f>
        <v>34.29</v>
      </c>
      <c r="G44" s="73"/>
      <c r="H44" s="73"/>
      <c r="I44" s="72">
        <f>SUM(I32:I43)</f>
        <v>37.339999999999989</v>
      </c>
      <c r="J44" s="73"/>
      <c r="K44" s="72">
        <f>SUM(K32:K43)</f>
        <v>3.0500000000000003</v>
      </c>
      <c r="L44" s="73"/>
      <c r="M44" s="73"/>
      <c r="N44" s="73">
        <f>SUM(N8:N43)</f>
        <v>0</v>
      </c>
      <c r="O44" s="73"/>
      <c r="P44" s="74">
        <f>SUM(P32:P43)</f>
        <v>1.2350000000000003</v>
      </c>
      <c r="Q44" s="74">
        <f>SUM(Q32:Q43)</f>
        <v>0.71675</v>
      </c>
      <c r="R44" s="74">
        <f>SUM(R32:R43)</f>
        <v>1.9517500000000003</v>
      </c>
      <c r="S44" s="75">
        <f>SUM(S32:S43)</f>
        <v>7452.6075000000001</v>
      </c>
      <c r="T44" s="76"/>
    </row>
    <row r="45" spans="1:20" s="84" customFormat="1" ht="12.75" x14ac:dyDescent="0.2">
      <c r="A45" s="78"/>
      <c r="B45" s="79"/>
      <c r="C45" s="79"/>
      <c r="D45" s="79"/>
      <c r="E45" s="79"/>
      <c r="F45" s="80">
        <f>F44+F31</f>
        <v>98.289999999999992</v>
      </c>
      <c r="G45" s="79"/>
      <c r="H45" s="79"/>
      <c r="I45" s="80">
        <f>I44+I31</f>
        <v>106.38999999999999</v>
      </c>
      <c r="J45" s="79"/>
      <c r="K45" s="81">
        <f>K44+K31</f>
        <v>8.0999999999999979</v>
      </c>
      <c r="L45" s="79"/>
      <c r="M45" s="79"/>
      <c r="N45" s="79"/>
      <c r="O45" s="79"/>
      <c r="P45" s="82">
        <f>P44+P31</f>
        <v>3.4289999999999994</v>
      </c>
      <c r="Q45" s="81">
        <f>Q44+Q31</f>
        <v>1.9034999999999997</v>
      </c>
      <c r="R45" s="81">
        <f>R44+R31</f>
        <v>5.3324999999999996</v>
      </c>
      <c r="S45" s="83">
        <f>S44+S31</f>
        <v>20014.424999999996</v>
      </c>
      <c r="T45" s="79"/>
    </row>
    <row r="46" spans="1:20" ht="15.75" customHeight="1" x14ac:dyDescent="0.2">
      <c r="A46" s="13" t="s">
        <v>47</v>
      </c>
      <c r="B46" s="14" t="s">
        <v>48</v>
      </c>
      <c r="C46" s="15" t="s">
        <v>49</v>
      </c>
      <c r="D46" s="16" t="s">
        <v>50</v>
      </c>
      <c r="E46" s="16"/>
      <c r="F46" s="16"/>
      <c r="G46" s="16"/>
      <c r="H46" s="16" t="s">
        <v>51</v>
      </c>
      <c r="I46" s="16"/>
      <c r="J46" s="16"/>
      <c r="K46" s="17" t="s">
        <v>52</v>
      </c>
      <c r="L46" s="17" t="s">
        <v>53</v>
      </c>
      <c r="M46" s="16" t="s">
        <v>54</v>
      </c>
      <c r="N46" s="16"/>
      <c r="O46" s="16" t="s">
        <v>55</v>
      </c>
      <c r="P46" s="16"/>
      <c r="Q46" s="18" t="s">
        <v>56</v>
      </c>
      <c r="R46" s="19" t="s">
        <v>102</v>
      </c>
      <c r="S46" s="20" t="s">
        <v>58</v>
      </c>
      <c r="T46" s="85" t="s">
        <v>59</v>
      </c>
    </row>
    <row r="47" spans="1:20" ht="31.5" x14ac:dyDescent="0.2">
      <c r="A47" s="22"/>
      <c r="B47" s="23"/>
      <c r="C47" s="24"/>
      <c r="D47" s="25" t="s">
        <v>4</v>
      </c>
      <c r="E47" s="25" t="s">
        <v>60</v>
      </c>
      <c r="F47" s="25" t="s">
        <v>61</v>
      </c>
      <c r="G47" s="25" t="s">
        <v>62</v>
      </c>
      <c r="H47" s="25" t="s">
        <v>60</v>
      </c>
      <c r="I47" s="25" t="s">
        <v>61</v>
      </c>
      <c r="J47" s="25" t="s">
        <v>62</v>
      </c>
      <c r="K47" s="26"/>
      <c r="L47" s="26"/>
      <c r="M47" s="27" t="s">
        <v>63</v>
      </c>
      <c r="N47" s="28" t="s">
        <v>61</v>
      </c>
      <c r="O47" s="28" t="s">
        <v>63</v>
      </c>
      <c r="P47" s="28" t="s">
        <v>61</v>
      </c>
      <c r="Q47" s="29"/>
      <c r="R47" s="30"/>
      <c r="S47" s="31"/>
      <c r="T47" s="86"/>
    </row>
    <row r="48" spans="1:20" ht="18" customHeight="1" x14ac:dyDescent="0.25">
      <c r="A48" s="43">
        <v>1</v>
      </c>
      <c r="B48" s="44" t="s">
        <v>103</v>
      </c>
      <c r="C48" s="45" t="s">
        <v>346</v>
      </c>
      <c r="D48" s="46" t="s">
        <v>10</v>
      </c>
      <c r="E48" s="46">
        <v>2</v>
      </c>
      <c r="F48" s="47">
        <v>2.06</v>
      </c>
      <c r="G48" s="47" t="s">
        <v>355</v>
      </c>
      <c r="H48" s="47">
        <v>3</v>
      </c>
      <c r="I48" s="47">
        <v>2.2599999999999998</v>
      </c>
      <c r="J48" s="47" t="s">
        <v>373</v>
      </c>
      <c r="K48" s="47">
        <v>0.2</v>
      </c>
      <c r="L48" s="43">
        <v>0</v>
      </c>
      <c r="M48" s="43">
        <v>0</v>
      </c>
      <c r="N48" s="43">
        <v>0</v>
      </c>
      <c r="O48" s="43">
        <v>40</v>
      </c>
      <c r="P48" s="43">
        <f>K48*O48%</f>
        <v>8.0000000000000016E-2</v>
      </c>
      <c r="Q48" s="43">
        <f>K48*23.5%</f>
        <v>4.7E-2</v>
      </c>
      <c r="R48" s="43">
        <f>Q48+P48+N48</f>
        <v>0.127</v>
      </c>
      <c r="S48" s="87">
        <f>(R48+K48)*1490000</f>
        <v>487230</v>
      </c>
      <c r="T48" s="49"/>
    </row>
    <row r="49" spans="1:20" ht="18" customHeight="1" x14ac:dyDescent="0.25">
      <c r="A49" s="43">
        <v>2</v>
      </c>
      <c r="B49" s="44" t="s">
        <v>104</v>
      </c>
      <c r="C49" s="45" t="s">
        <v>13</v>
      </c>
      <c r="D49" s="46" t="s">
        <v>2</v>
      </c>
      <c r="E49" s="46">
        <v>8</v>
      </c>
      <c r="F49" s="47">
        <v>3.26</v>
      </c>
      <c r="G49" s="47" t="s">
        <v>356</v>
      </c>
      <c r="H49" s="47">
        <v>9</v>
      </c>
      <c r="I49" s="47">
        <v>3.46</v>
      </c>
      <c r="J49" s="47" t="s">
        <v>370</v>
      </c>
      <c r="K49" s="47">
        <v>0.2</v>
      </c>
      <c r="L49" s="43">
        <v>0</v>
      </c>
      <c r="M49" s="43">
        <v>0</v>
      </c>
      <c r="N49" s="43">
        <v>0</v>
      </c>
      <c r="O49" s="43">
        <v>70</v>
      </c>
      <c r="P49" s="43">
        <f t="shared" ref="P49:P53" si="6">K49*O49%</f>
        <v>0.13999999999999999</v>
      </c>
      <c r="Q49" s="43">
        <f t="shared" ref="Q49:Q53" si="7">K49*23.5%</f>
        <v>4.7E-2</v>
      </c>
      <c r="R49" s="43">
        <f t="shared" ref="R49:R53" si="8">Q49+P49+N49</f>
        <v>0.187</v>
      </c>
      <c r="S49" s="87">
        <f t="shared" ref="S49:S53" si="9">(R49+K49)*1490000</f>
        <v>576630</v>
      </c>
      <c r="T49" s="49"/>
    </row>
    <row r="50" spans="1:20" ht="18" customHeight="1" x14ac:dyDescent="0.25">
      <c r="A50" s="43">
        <v>3</v>
      </c>
      <c r="B50" s="44" t="s">
        <v>105</v>
      </c>
      <c r="C50" s="45" t="s">
        <v>347</v>
      </c>
      <c r="D50" s="46" t="s">
        <v>0</v>
      </c>
      <c r="E50" s="46">
        <v>3</v>
      </c>
      <c r="F50" s="47">
        <v>2.2599999999999998</v>
      </c>
      <c r="G50" s="47" t="s">
        <v>356</v>
      </c>
      <c r="H50" s="47">
        <v>4</v>
      </c>
      <c r="I50" s="47">
        <v>2.46</v>
      </c>
      <c r="J50" s="47" t="s">
        <v>370</v>
      </c>
      <c r="K50" s="47">
        <v>0.2</v>
      </c>
      <c r="L50" s="43">
        <v>0</v>
      </c>
      <c r="M50" s="43">
        <v>70</v>
      </c>
      <c r="N50" s="43">
        <v>0.14000000000000001</v>
      </c>
      <c r="O50" s="43">
        <v>70</v>
      </c>
      <c r="P50" s="43">
        <f t="shared" si="6"/>
        <v>0.13999999999999999</v>
      </c>
      <c r="Q50" s="43">
        <f t="shared" si="7"/>
        <v>4.7E-2</v>
      </c>
      <c r="R50" s="43">
        <f t="shared" si="8"/>
        <v>0.32700000000000001</v>
      </c>
      <c r="S50" s="87">
        <f t="shared" si="9"/>
        <v>785230</v>
      </c>
      <c r="T50" s="49"/>
    </row>
    <row r="51" spans="1:20" ht="18" customHeight="1" x14ac:dyDescent="0.25">
      <c r="A51" s="43">
        <v>4</v>
      </c>
      <c r="B51" s="44" t="s">
        <v>106</v>
      </c>
      <c r="C51" s="45" t="s">
        <v>348</v>
      </c>
      <c r="D51" s="46" t="s">
        <v>2</v>
      </c>
      <c r="E51" s="46">
        <v>2</v>
      </c>
      <c r="F51" s="47">
        <v>2.06</v>
      </c>
      <c r="G51" s="47" t="s">
        <v>355</v>
      </c>
      <c r="H51" s="47">
        <v>3</v>
      </c>
      <c r="I51" s="47">
        <v>2.2599999999999998</v>
      </c>
      <c r="J51" s="47" t="s">
        <v>373</v>
      </c>
      <c r="K51" s="47">
        <v>0.2</v>
      </c>
      <c r="L51" s="43">
        <v>0</v>
      </c>
      <c r="M51" s="43">
        <v>70</v>
      </c>
      <c r="N51" s="43">
        <v>0.14000000000000001</v>
      </c>
      <c r="O51" s="43">
        <v>70</v>
      </c>
      <c r="P51" s="43">
        <f t="shared" si="6"/>
        <v>0.13999999999999999</v>
      </c>
      <c r="Q51" s="43">
        <f t="shared" si="7"/>
        <v>4.7E-2</v>
      </c>
      <c r="R51" s="43">
        <f t="shared" si="8"/>
        <v>0.32700000000000001</v>
      </c>
      <c r="S51" s="87">
        <f t="shared" si="9"/>
        <v>785230</v>
      </c>
      <c r="T51" s="49"/>
    </row>
    <row r="52" spans="1:20" ht="18" customHeight="1" x14ac:dyDescent="0.25">
      <c r="A52" s="43">
        <v>5</v>
      </c>
      <c r="B52" s="44" t="s">
        <v>107</v>
      </c>
      <c r="C52" s="45" t="s">
        <v>349</v>
      </c>
      <c r="D52" s="46" t="s">
        <v>6</v>
      </c>
      <c r="E52" s="46">
        <v>7</v>
      </c>
      <c r="F52" s="47">
        <v>4.32</v>
      </c>
      <c r="G52" s="47" t="s">
        <v>368</v>
      </c>
      <c r="H52" s="47">
        <v>8</v>
      </c>
      <c r="I52" s="47">
        <v>4.6500000000000004</v>
      </c>
      <c r="J52" s="47" t="s">
        <v>383</v>
      </c>
      <c r="K52" s="47">
        <v>0.33</v>
      </c>
      <c r="L52" s="43">
        <v>0</v>
      </c>
      <c r="M52" s="43">
        <v>0</v>
      </c>
      <c r="N52" s="43">
        <v>0</v>
      </c>
      <c r="O52" s="43">
        <v>70</v>
      </c>
      <c r="P52" s="43">
        <f t="shared" si="6"/>
        <v>0.23099999999999998</v>
      </c>
      <c r="Q52" s="43">
        <f t="shared" si="7"/>
        <v>7.7549999999999994E-2</v>
      </c>
      <c r="R52" s="43">
        <f t="shared" si="8"/>
        <v>0.30854999999999999</v>
      </c>
      <c r="S52" s="87">
        <f t="shared" si="9"/>
        <v>951439.49999999988</v>
      </c>
      <c r="T52" s="49"/>
    </row>
    <row r="53" spans="1:20" ht="18" customHeight="1" x14ac:dyDescent="0.25">
      <c r="A53" s="43">
        <v>6</v>
      </c>
      <c r="B53" s="88" t="s">
        <v>108</v>
      </c>
      <c r="C53" s="89" t="s">
        <v>350</v>
      </c>
      <c r="D53" s="89" t="s">
        <v>0</v>
      </c>
      <c r="E53" s="89">
        <v>1</v>
      </c>
      <c r="F53" s="90">
        <v>1.86</v>
      </c>
      <c r="G53" s="90" t="s">
        <v>355</v>
      </c>
      <c r="H53" s="90">
        <v>2</v>
      </c>
      <c r="I53" s="90">
        <v>2.06</v>
      </c>
      <c r="J53" s="90" t="s">
        <v>373</v>
      </c>
      <c r="K53" s="90">
        <v>0.2</v>
      </c>
      <c r="L53" s="91">
        <v>0</v>
      </c>
      <c r="M53" s="91">
        <v>70</v>
      </c>
      <c r="N53" s="91">
        <v>0.14000000000000001</v>
      </c>
      <c r="O53" s="91">
        <v>70</v>
      </c>
      <c r="P53" s="43">
        <f t="shared" si="6"/>
        <v>0.13999999999999999</v>
      </c>
      <c r="Q53" s="43">
        <f t="shared" si="7"/>
        <v>4.7E-2</v>
      </c>
      <c r="R53" s="43">
        <f t="shared" si="8"/>
        <v>0.32700000000000001</v>
      </c>
      <c r="S53" s="87">
        <f t="shared" si="9"/>
        <v>785230</v>
      </c>
      <c r="T53" s="92"/>
    </row>
  </sheetData>
  <mergeCells count="30">
    <mergeCell ref="Q46:Q47"/>
    <mergeCell ref="R46:R47"/>
    <mergeCell ref="S46:S47"/>
    <mergeCell ref="T46:T47"/>
    <mergeCell ref="T5:T6"/>
    <mergeCell ref="A46:A47"/>
    <mergeCell ref="B46:B47"/>
    <mergeCell ref="C46:C47"/>
    <mergeCell ref="D46:G46"/>
    <mergeCell ref="H46:J46"/>
    <mergeCell ref="K46:K47"/>
    <mergeCell ref="L46:L47"/>
    <mergeCell ref="M46:N46"/>
    <mergeCell ref="O46:P46"/>
    <mergeCell ref="L5:L6"/>
    <mergeCell ref="M5:N5"/>
    <mergeCell ref="O5:P5"/>
    <mergeCell ref="Q5:Q6"/>
    <mergeCell ref="R5:R6"/>
    <mergeCell ref="S5:S6"/>
    <mergeCell ref="A1:D1"/>
    <mergeCell ref="A2:D2"/>
    <mergeCell ref="M2:R2"/>
    <mergeCell ref="A4:S4"/>
    <mergeCell ref="A5:A6"/>
    <mergeCell ref="B5:B6"/>
    <mergeCell ref="C5:C6"/>
    <mergeCell ref="D5:G5"/>
    <mergeCell ref="H5:J5"/>
    <mergeCell ref="K5:K6"/>
  </mergeCells>
  <pageMargins left="0.27" right="0.16" top="0.26" bottom="0.35" header="0.2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7" workbookViewId="0">
      <selection activeCell="Q18" sqref="Q18"/>
    </sheetView>
  </sheetViews>
  <sheetFormatPr defaultRowHeight="14.25" x14ac:dyDescent="0.2"/>
  <cols>
    <col min="1" max="1" width="4.125" customWidth="1"/>
    <col min="2" max="2" width="21" customWidth="1"/>
    <col min="3" max="3" width="10.625" customWidth="1"/>
    <col min="4" max="4" width="10.875" customWidth="1"/>
    <col min="5" max="5" width="3.875" customWidth="1"/>
    <col min="6" max="6" width="6.375" customWidth="1"/>
    <col min="7" max="7" width="5.125" customWidth="1"/>
    <col min="8" max="8" width="10.875" customWidth="1"/>
    <col min="9" max="9" width="11.25" customWidth="1"/>
    <col min="10" max="10" width="4.375" customWidth="1"/>
    <col min="11" max="11" width="7.125" customWidth="1"/>
    <col min="12" max="12" width="5.625" customWidth="1"/>
    <col min="13" max="13" width="11" customWidth="1"/>
    <col min="14" max="14" width="16" customWidth="1"/>
  </cols>
  <sheetData>
    <row r="1" spans="1:15" ht="15.75" x14ac:dyDescent="0.25">
      <c r="A1" s="1" t="s">
        <v>42</v>
      </c>
      <c r="B1" s="1"/>
      <c r="C1" s="1"/>
      <c r="D1" s="1"/>
      <c r="E1" s="2"/>
      <c r="F1" s="3"/>
      <c r="G1" s="3"/>
      <c r="H1" s="3"/>
      <c r="I1" s="3"/>
      <c r="J1" s="93"/>
      <c r="K1" s="93"/>
      <c r="L1" s="93"/>
      <c r="M1" s="93"/>
      <c r="N1" s="93"/>
    </row>
    <row r="2" spans="1:15" ht="15.75" x14ac:dyDescent="0.25">
      <c r="A2" s="1" t="s">
        <v>44</v>
      </c>
      <c r="B2" s="1"/>
      <c r="C2" s="1"/>
      <c r="D2" s="1"/>
      <c r="E2" s="2"/>
      <c r="F2" s="3"/>
      <c r="G2" s="3"/>
      <c r="H2" s="3"/>
      <c r="I2" s="3"/>
      <c r="J2" s="93"/>
      <c r="K2" s="93"/>
      <c r="L2" s="93"/>
      <c r="M2" s="93"/>
      <c r="N2" s="93"/>
    </row>
    <row r="3" spans="1:15" ht="15.75" x14ac:dyDescent="0.25">
      <c r="A3" s="10"/>
      <c r="B3" s="94"/>
      <c r="C3" s="10"/>
      <c r="D3" s="10"/>
      <c r="E3" s="10"/>
      <c r="F3" s="3"/>
      <c r="G3" s="3"/>
      <c r="H3" s="3"/>
      <c r="I3" s="3"/>
      <c r="J3" s="6"/>
      <c r="K3" s="6"/>
      <c r="L3" s="6"/>
      <c r="M3" s="6"/>
      <c r="N3" s="6"/>
    </row>
    <row r="4" spans="1:15" ht="20.25" x14ac:dyDescent="0.3">
      <c r="A4" s="95" t="s">
        <v>109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20.25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ht="15.75" x14ac:dyDescent="0.25">
      <c r="A6" s="97"/>
      <c r="B6" s="98"/>
      <c r="C6" s="97"/>
      <c r="D6" s="99"/>
      <c r="E6" s="99"/>
      <c r="F6" s="3"/>
      <c r="G6" s="3"/>
      <c r="H6" s="3"/>
      <c r="I6" s="3"/>
      <c r="J6" s="3"/>
      <c r="K6" s="3"/>
      <c r="L6" s="3"/>
      <c r="M6" s="3"/>
      <c r="N6" s="3"/>
    </row>
    <row r="7" spans="1:15" ht="15.75" customHeight="1" x14ac:dyDescent="0.2">
      <c r="A7" s="16" t="s">
        <v>47</v>
      </c>
      <c r="B7" s="100" t="s">
        <v>48</v>
      </c>
      <c r="C7" s="101" t="s">
        <v>49</v>
      </c>
      <c r="D7" s="16" t="s">
        <v>50</v>
      </c>
      <c r="E7" s="16"/>
      <c r="F7" s="16"/>
      <c r="G7" s="16"/>
      <c r="H7" s="16"/>
      <c r="I7" s="102" t="s">
        <v>110</v>
      </c>
      <c r="J7" s="103"/>
      <c r="K7" s="103"/>
      <c r="L7" s="103"/>
      <c r="M7" s="104"/>
      <c r="N7" s="16" t="s">
        <v>59</v>
      </c>
    </row>
    <row r="8" spans="1:15" ht="63.75" customHeight="1" thickBot="1" x14ac:dyDescent="0.25">
      <c r="A8" s="105" t="s">
        <v>47</v>
      </c>
      <c r="B8" s="106" t="s">
        <v>48</v>
      </c>
      <c r="C8" s="107"/>
      <c r="D8" s="108" t="s">
        <v>4</v>
      </c>
      <c r="E8" s="108" t="s">
        <v>60</v>
      </c>
      <c r="F8" s="108" t="s">
        <v>111</v>
      </c>
      <c r="G8" s="108" t="s">
        <v>112</v>
      </c>
      <c r="H8" s="108" t="s">
        <v>62</v>
      </c>
      <c r="I8" s="108" t="s">
        <v>4</v>
      </c>
      <c r="J8" s="108" t="s">
        <v>60</v>
      </c>
      <c r="K8" s="108" t="s">
        <v>111</v>
      </c>
      <c r="L8" s="108" t="s">
        <v>112</v>
      </c>
      <c r="M8" s="108" t="s">
        <v>62</v>
      </c>
      <c r="N8" s="105" t="s">
        <v>59</v>
      </c>
    </row>
    <row r="9" spans="1:15" ht="15.75" x14ac:dyDescent="0.25">
      <c r="A9" s="109" t="s">
        <v>113</v>
      </c>
      <c r="B9" s="110" t="s">
        <v>114</v>
      </c>
      <c r="C9" s="109" t="s">
        <v>251</v>
      </c>
      <c r="D9" s="111" t="s">
        <v>5</v>
      </c>
      <c r="E9" s="111" t="s">
        <v>115</v>
      </c>
      <c r="F9" s="112" t="s">
        <v>116</v>
      </c>
      <c r="G9" s="112" t="s">
        <v>117</v>
      </c>
      <c r="H9" s="112" t="s">
        <v>291</v>
      </c>
      <c r="I9" s="112" t="s">
        <v>5</v>
      </c>
      <c r="J9" s="112" t="s">
        <v>118</v>
      </c>
      <c r="K9" s="112" t="s">
        <v>119</v>
      </c>
      <c r="L9" s="112" t="s">
        <v>117</v>
      </c>
      <c r="M9" s="112" t="s">
        <v>312</v>
      </c>
      <c r="N9" s="112" t="s">
        <v>117</v>
      </c>
    </row>
    <row r="10" spans="1:15" ht="15.75" x14ac:dyDescent="0.25">
      <c r="A10" s="109" t="s">
        <v>120</v>
      </c>
      <c r="B10" s="110" t="s">
        <v>121</v>
      </c>
      <c r="C10" s="109" t="s">
        <v>252</v>
      </c>
      <c r="D10" s="111" t="s">
        <v>11</v>
      </c>
      <c r="E10" s="111" t="s">
        <v>122</v>
      </c>
      <c r="F10" s="112" t="s">
        <v>123</v>
      </c>
      <c r="G10" s="112" t="s">
        <v>124</v>
      </c>
      <c r="H10" s="112" t="s">
        <v>292</v>
      </c>
      <c r="I10" s="112" t="s">
        <v>11</v>
      </c>
      <c r="J10" s="112" t="s">
        <v>122</v>
      </c>
      <c r="K10" s="112" t="s">
        <v>123</v>
      </c>
      <c r="L10" s="112" t="s">
        <v>125</v>
      </c>
      <c r="M10" s="112" t="s">
        <v>313</v>
      </c>
      <c r="N10" s="112" t="s">
        <v>117</v>
      </c>
    </row>
    <row r="11" spans="1:15" ht="15.75" x14ac:dyDescent="0.25">
      <c r="A11" s="109" t="s">
        <v>126</v>
      </c>
      <c r="B11" s="110" t="s">
        <v>127</v>
      </c>
      <c r="C11" s="109" t="s">
        <v>27</v>
      </c>
      <c r="D11" s="111" t="s">
        <v>66</v>
      </c>
      <c r="E11" s="111" t="s">
        <v>128</v>
      </c>
      <c r="F11" s="112" t="s">
        <v>129</v>
      </c>
      <c r="G11" s="112" t="s">
        <v>117</v>
      </c>
      <c r="H11" s="112" t="s">
        <v>293</v>
      </c>
      <c r="I11" s="112" t="s">
        <v>66</v>
      </c>
      <c r="J11" s="112" t="s">
        <v>115</v>
      </c>
      <c r="K11" s="112" t="s">
        <v>130</v>
      </c>
      <c r="L11" s="112" t="s">
        <v>117</v>
      </c>
      <c r="M11" s="112" t="s">
        <v>314</v>
      </c>
      <c r="N11" s="112" t="s">
        <v>117</v>
      </c>
    </row>
    <row r="12" spans="1:15" ht="15.75" x14ac:dyDescent="0.25">
      <c r="A12" s="109" t="s">
        <v>128</v>
      </c>
      <c r="B12" s="110" t="s">
        <v>131</v>
      </c>
      <c r="C12" s="109" t="s">
        <v>253</v>
      </c>
      <c r="D12" s="111" t="s">
        <v>22</v>
      </c>
      <c r="E12" s="111" t="s">
        <v>113</v>
      </c>
      <c r="F12" s="112" t="s">
        <v>132</v>
      </c>
      <c r="G12" s="112" t="s">
        <v>117</v>
      </c>
      <c r="H12" s="112" t="s">
        <v>291</v>
      </c>
      <c r="I12" s="112" t="s">
        <v>22</v>
      </c>
      <c r="J12" s="112" t="s">
        <v>120</v>
      </c>
      <c r="K12" s="112" t="s">
        <v>133</v>
      </c>
      <c r="L12" s="112" t="s">
        <v>117</v>
      </c>
      <c r="M12" s="112" t="s">
        <v>312</v>
      </c>
      <c r="N12" s="112" t="s">
        <v>117</v>
      </c>
    </row>
    <row r="13" spans="1:15" ht="15.75" x14ac:dyDescent="0.25">
      <c r="A13" s="109" t="s">
        <v>115</v>
      </c>
      <c r="B13" s="110" t="s">
        <v>134</v>
      </c>
      <c r="C13" s="109" t="s">
        <v>254</v>
      </c>
      <c r="D13" s="111" t="s">
        <v>2</v>
      </c>
      <c r="E13" s="111" t="s">
        <v>118</v>
      </c>
      <c r="F13" s="112" t="s">
        <v>135</v>
      </c>
      <c r="G13" s="112" t="s">
        <v>117</v>
      </c>
      <c r="H13" s="112" t="s">
        <v>294</v>
      </c>
      <c r="I13" s="112" t="s">
        <v>2</v>
      </c>
      <c r="J13" s="112" t="s">
        <v>136</v>
      </c>
      <c r="K13" s="112" t="s">
        <v>137</v>
      </c>
      <c r="L13" s="112" t="s">
        <v>117</v>
      </c>
      <c r="M13" s="112" t="s">
        <v>314</v>
      </c>
      <c r="N13" s="112" t="s">
        <v>138</v>
      </c>
    </row>
    <row r="14" spans="1:15" ht="15.75" x14ac:dyDescent="0.25">
      <c r="A14" s="109" t="s">
        <v>118</v>
      </c>
      <c r="B14" s="110" t="s">
        <v>139</v>
      </c>
      <c r="C14" s="109" t="s">
        <v>40</v>
      </c>
      <c r="D14" s="111" t="s">
        <v>0</v>
      </c>
      <c r="E14" s="111" t="s">
        <v>115</v>
      </c>
      <c r="F14" s="112" t="s">
        <v>140</v>
      </c>
      <c r="G14" s="112" t="s">
        <v>117</v>
      </c>
      <c r="H14" s="112" t="s">
        <v>295</v>
      </c>
      <c r="I14" s="112" t="s">
        <v>0</v>
      </c>
      <c r="J14" s="112" t="s">
        <v>118</v>
      </c>
      <c r="K14" s="112" t="s">
        <v>135</v>
      </c>
      <c r="L14" s="112" t="s">
        <v>117</v>
      </c>
      <c r="M14" s="112" t="s">
        <v>315</v>
      </c>
      <c r="N14" s="112" t="s">
        <v>117</v>
      </c>
    </row>
    <row r="15" spans="1:15" ht="15.75" x14ac:dyDescent="0.25">
      <c r="A15" s="109" t="s">
        <v>136</v>
      </c>
      <c r="B15" s="110" t="s">
        <v>141</v>
      </c>
      <c r="C15" s="109" t="s">
        <v>21</v>
      </c>
      <c r="D15" s="111" t="s">
        <v>2</v>
      </c>
      <c r="E15" s="111" t="s">
        <v>128</v>
      </c>
      <c r="F15" s="112" t="s">
        <v>142</v>
      </c>
      <c r="G15" s="112" t="s">
        <v>117</v>
      </c>
      <c r="H15" s="112" t="s">
        <v>296</v>
      </c>
      <c r="I15" s="112" t="s">
        <v>2</v>
      </c>
      <c r="J15" s="112" t="s">
        <v>115</v>
      </c>
      <c r="K15" s="112" t="s">
        <v>140</v>
      </c>
      <c r="L15" s="112" t="s">
        <v>117</v>
      </c>
      <c r="M15" s="112" t="s">
        <v>313</v>
      </c>
      <c r="N15" s="112" t="s">
        <v>138</v>
      </c>
      <c r="O15" s="113" t="s">
        <v>3</v>
      </c>
    </row>
    <row r="16" spans="1:15" ht="15.75" x14ac:dyDescent="0.25">
      <c r="A16" s="109" t="s">
        <v>143</v>
      </c>
      <c r="B16" s="110" t="s">
        <v>144</v>
      </c>
      <c r="C16" s="109" t="s">
        <v>255</v>
      </c>
      <c r="D16" s="111" t="s">
        <v>2</v>
      </c>
      <c r="E16" s="111" t="s">
        <v>115</v>
      </c>
      <c r="F16" s="112" t="s">
        <v>140</v>
      </c>
      <c r="G16" s="112" t="s">
        <v>117</v>
      </c>
      <c r="H16" s="112" t="s">
        <v>295</v>
      </c>
      <c r="I16" s="112" t="s">
        <v>2</v>
      </c>
      <c r="J16" s="112" t="s">
        <v>118</v>
      </c>
      <c r="K16" s="112" t="s">
        <v>135</v>
      </c>
      <c r="L16" s="112" t="s">
        <v>117</v>
      </c>
      <c r="M16" s="112" t="s">
        <v>315</v>
      </c>
      <c r="N16" s="112" t="s">
        <v>117</v>
      </c>
    </row>
    <row r="17" spans="1:14" ht="15.75" x14ac:dyDescent="0.25">
      <c r="A17" s="109" t="s">
        <v>122</v>
      </c>
      <c r="B17" s="110" t="s">
        <v>145</v>
      </c>
      <c r="C17" s="109" t="s">
        <v>256</v>
      </c>
      <c r="D17" s="111" t="s">
        <v>0</v>
      </c>
      <c r="E17" s="111" t="s">
        <v>115</v>
      </c>
      <c r="F17" s="112" t="s">
        <v>140</v>
      </c>
      <c r="G17" s="112" t="s">
        <v>117</v>
      </c>
      <c r="H17" s="112" t="s">
        <v>293</v>
      </c>
      <c r="I17" s="112" t="s">
        <v>6</v>
      </c>
      <c r="J17" s="112" t="s">
        <v>120</v>
      </c>
      <c r="K17" s="112" t="s">
        <v>133</v>
      </c>
      <c r="L17" s="112" t="s">
        <v>117</v>
      </c>
      <c r="M17" s="112" t="s">
        <v>293</v>
      </c>
      <c r="N17" s="112" t="s">
        <v>117</v>
      </c>
    </row>
    <row r="18" spans="1:14" ht="15.75" x14ac:dyDescent="0.25">
      <c r="A18" s="109" t="s">
        <v>146</v>
      </c>
      <c r="B18" s="110" t="s">
        <v>147</v>
      </c>
      <c r="C18" s="109" t="s">
        <v>257</v>
      </c>
      <c r="D18" s="111" t="s">
        <v>2</v>
      </c>
      <c r="E18" s="111" t="s">
        <v>118</v>
      </c>
      <c r="F18" s="112" t="s">
        <v>135</v>
      </c>
      <c r="G18" s="112" t="s">
        <v>117</v>
      </c>
      <c r="H18" s="112" t="s">
        <v>294</v>
      </c>
      <c r="I18" s="112" t="s">
        <v>2</v>
      </c>
      <c r="J18" s="112" t="s">
        <v>136</v>
      </c>
      <c r="K18" s="112" t="s">
        <v>137</v>
      </c>
      <c r="L18" s="112" t="s">
        <v>117</v>
      </c>
      <c r="M18" s="112" t="s">
        <v>314</v>
      </c>
      <c r="N18" s="112" t="s">
        <v>138</v>
      </c>
    </row>
    <row r="19" spans="1:14" ht="15.75" x14ac:dyDescent="0.25">
      <c r="A19" s="109" t="s">
        <v>148</v>
      </c>
      <c r="B19" s="110" t="s">
        <v>149</v>
      </c>
      <c r="C19" s="109" t="s">
        <v>258</v>
      </c>
      <c r="D19" s="111" t="s">
        <v>2</v>
      </c>
      <c r="E19" s="111" t="s">
        <v>115</v>
      </c>
      <c r="F19" s="112" t="s">
        <v>140</v>
      </c>
      <c r="G19" s="112" t="s">
        <v>117</v>
      </c>
      <c r="H19" s="112" t="s">
        <v>297</v>
      </c>
      <c r="I19" s="112" t="s">
        <v>2</v>
      </c>
      <c r="J19" s="112" t="s">
        <v>118</v>
      </c>
      <c r="K19" s="112" t="s">
        <v>135</v>
      </c>
      <c r="L19" s="112" t="s">
        <v>117</v>
      </c>
      <c r="M19" s="112" t="s">
        <v>316</v>
      </c>
      <c r="N19" s="112" t="s">
        <v>117</v>
      </c>
    </row>
    <row r="20" spans="1:14" ht="15.75" x14ac:dyDescent="0.25">
      <c r="A20" s="109" t="s">
        <v>150</v>
      </c>
      <c r="B20" s="110" t="s">
        <v>151</v>
      </c>
      <c r="C20" s="109" t="s">
        <v>259</v>
      </c>
      <c r="D20" s="111" t="s">
        <v>12</v>
      </c>
      <c r="E20" s="111" t="s">
        <v>113</v>
      </c>
      <c r="F20" s="112" t="s">
        <v>132</v>
      </c>
      <c r="G20" s="112" t="s">
        <v>117</v>
      </c>
      <c r="H20" s="112" t="s">
        <v>298</v>
      </c>
      <c r="I20" s="112" t="s">
        <v>12</v>
      </c>
      <c r="J20" s="112" t="s">
        <v>120</v>
      </c>
      <c r="K20" s="112" t="s">
        <v>133</v>
      </c>
      <c r="L20" s="112" t="s">
        <v>117</v>
      </c>
      <c r="M20" s="112" t="s">
        <v>317</v>
      </c>
      <c r="N20" s="112" t="s">
        <v>117</v>
      </c>
    </row>
    <row r="21" spans="1:14" ht="15.75" x14ac:dyDescent="0.25">
      <c r="A21" s="109" t="s">
        <v>152</v>
      </c>
      <c r="B21" s="110" t="s">
        <v>153</v>
      </c>
      <c r="C21" s="109" t="s">
        <v>260</v>
      </c>
      <c r="D21" s="111" t="s">
        <v>0</v>
      </c>
      <c r="E21" s="111" t="s">
        <v>150</v>
      </c>
      <c r="F21" s="112" t="s">
        <v>154</v>
      </c>
      <c r="G21" s="112" t="s">
        <v>155</v>
      </c>
      <c r="H21" s="112" t="s">
        <v>292</v>
      </c>
      <c r="I21" s="112" t="s">
        <v>0</v>
      </c>
      <c r="J21" s="112" t="s">
        <v>150</v>
      </c>
      <c r="K21" s="112" t="s">
        <v>154</v>
      </c>
      <c r="L21" s="112" t="s">
        <v>156</v>
      </c>
      <c r="M21" s="112" t="s">
        <v>313</v>
      </c>
      <c r="N21" s="112" t="s">
        <v>117</v>
      </c>
    </row>
    <row r="22" spans="1:14" ht="15.75" x14ac:dyDescent="0.25">
      <c r="A22" s="109" t="s">
        <v>157</v>
      </c>
      <c r="B22" s="110" t="s">
        <v>158</v>
      </c>
      <c r="C22" s="109" t="s">
        <v>38</v>
      </c>
      <c r="D22" s="111" t="s">
        <v>2</v>
      </c>
      <c r="E22" s="111" t="s">
        <v>136</v>
      </c>
      <c r="F22" s="112" t="s">
        <v>137</v>
      </c>
      <c r="G22" s="112" t="s">
        <v>117</v>
      </c>
      <c r="H22" s="112" t="s">
        <v>294</v>
      </c>
      <c r="I22" s="112" t="s">
        <v>2</v>
      </c>
      <c r="J22" s="112" t="s">
        <v>143</v>
      </c>
      <c r="K22" s="112" t="s">
        <v>159</v>
      </c>
      <c r="L22" s="112" t="s">
        <v>117</v>
      </c>
      <c r="M22" s="112" t="s">
        <v>314</v>
      </c>
      <c r="N22" s="112" t="s">
        <v>138</v>
      </c>
    </row>
    <row r="23" spans="1:14" ht="15.75" x14ac:dyDescent="0.25">
      <c r="A23" s="109" t="s">
        <v>160</v>
      </c>
      <c r="B23" s="110" t="s">
        <v>161</v>
      </c>
      <c r="C23" s="109" t="s">
        <v>261</v>
      </c>
      <c r="D23" s="111" t="s">
        <v>12</v>
      </c>
      <c r="E23" s="111" t="s">
        <v>113</v>
      </c>
      <c r="F23" s="112" t="s">
        <v>132</v>
      </c>
      <c r="G23" s="112" t="s">
        <v>117</v>
      </c>
      <c r="H23" s="112" t="s">
        <v>298</v>
      </c>
      <c r="I23" s="112" t="s">
        <v>12</v>
      </c>
      <c r="J23" s="112" t="s">
        <v>120</v>
      </c>
      <c r="K23" s="112" t="s">
        <v>133</v>
      </c>
      <c r="L23" s="112" t="s">
        <v>117</v>
      </c>
      <c r="M23" s="112" t="s">
        <v>317</v>
      </c>
      <c r="N23" s="112" t="s">
        <v>117</v>
      </c>
    </row>
    <row r="24" spans="1:14" ht="15.75" x14ac:dyDescent="0.25">
      <c r="A24" s="109" t="s">
        <v>162</v>
      </c>
      <c r="B24" s="110" t="s">
        <v>32</v>
      </c>
      <c r="C24" s="109" t="s">
        <v>262</v>
      </c>
      <c r="D24" s="111" t="s">
        <v>6</v>
      </c>
      <c r="E24" s="111" t="s">
        <v>143</v>
      </c>
      <c r="F24" s="112" t="s">
        <v>163</v>
      </c>
      <c r="G24" s="112" t="s">
        <v>117</v>
      </c>
      <c r="H24" s="112" t="s">
        <v>299</v>
      </c>
      <c r="I24" s="112" t="s">
        <v>6</v>
      </c>
      <c r="J24" s="112" t="s">
        <v>122</v>
      </c>
      <c r="K24" s="112" t="s">
        <v>123</v>
      </c>
      <c r="L24" s="112" t="s">
        <v>117</v>
      </c>
      <c r="M24" s="112" t="s">
        <v>318</v>
      </c>
      <c r="N24" s="112" t="s">
        <v>117</v>
      </c>
    </row>
    <row r="25" spans="1:14" ht="15.75" x14ac:dyDescent="0.25">
      <c r="A25" s="109" t="s">
        <v>164</v>
      </c>
      <c r="B25" s="110" t="s">
        <v>165</v>
      </c>
      <c r="C25" s="109" t="s">
        <v>263</v>
      </c>
      <c r="D25" s="111" t="s">
        <v>2</v>
      </c>
      <c r="E25" s="111" t="s">
        <v>118</v>
      </c>
      <c r="F25" s="112" t="s">
        <v>135</v>
      </c>
      <c r="G25" s="112" t="s">
        <v>117</v>
      </c>
      <c r="H25" s="112" t="s">
        <v>294</v>
      </c>
      <c r="I25" s="112" t="s">
        <v>2</v>
      </c>
      <c r="J25" s="112" t="s">
        <v>136</v>
      </c>
      <c r="K25" s="112" t="s">
        <v>137</v>
      </c>
      <c r="L25" s="112" t="s">
        <v>117</v>
      </c>
      <c r="M25" s="112" t="s">
        <v>314</v>
      </c>
      <c r="N25" s="112" t="s">
        <v>138</v>
      </c>
    </row>
    <row r="26" spans="1:14" ht="15.75" x14ac:dyDescent="0.25">
      <c r="A26" s="109" t="s">
        <v>166</v>
      </c>
      <c r="B26" s="110" t="s">
        <v>167</v>
      </c>
      <c r="C26" s="109" t="s">
        <v>29</v>
      </c>
      <c r="D26" s="111" t="s">
        <v>168</v>
      </c>
      <c r="E26" s="111" t="s">
        <v>120</v>
      </c>
      <c r="F26" s="112" t="s">
        <v>133</v>
      </c>
      <c r="G26" s="112" t="s">
        <v>117</v>
      </c>
      <c r="H26" s="112" t="s">
        <v>300</v>
      </c>
      <c r="I26" s="112" t="s">
        <v>168</v>
      </c>
      <c r="J26" s="112" t="s">
        <v>126</v>
      </c>
      <c r="K26" s="112" t="s">
        <v>126</v>
      </c>
      <c r="L26" s="112" t="s">
        <v>117</v>
      </c>
      <c r="M26" s="112" t="s">
        <v>319</v>
      </c>
      <c r="N26" s="112" t="s">
        <v>117</v>
      </c>
    </row>
    <row r="27" spans="1:14" ht="15.75" x14ac:dyDescent="0.25">
      <c r="A27" s="109" t="s">
        <v>169</v>
      </c>
      <c r="B27" s="110" t="s">
        <v>170</v>
      </c>
      <c r="C27" s="109" t="s">
        <v>9</v>
      </c>
      <c r="D27" s="111" t="s">
        <v>10</v>
      </c>
      <c r="E27" s="111" t="s">
        <v>150</v>
      </c>
      <c r="F27" s="112" t="s">
        <v>154</v>
      </c>
      <c r="G27" s="112" t="s">
        <v>117</v>
      </c>
      <c r="H27" s="112" t="s">
        <v>301</v>
      </c>
      <c r="I27" s="112" t="s">
        <v>10</v>
      </c>
      <c r="J27" s="112" t="s">
        <v>150</v>
      </c>
      <c r="K27" s="112" t="s">
        <v>154</v>
      </c>
      <c r="L27" s="112" t="s">
        <v>124</v>
      </c>
      <c r="M27" s="112" t="s">
        <v>318</v>
      </c>
      <c r="N27" s="112" t="s">
        <v>117</v>
      </c>
    </row>
    <row r="28" spans="1:14" ht="15.75" x14ac:dyDescent="0.25">
      <c r="A28" s="109" t="s">
        <v>171</v>
      </c>
      <c r="B28" s="110" t="s">
        <v>172</v>
      </c>
      <c r="C28" s="109" t="s">
        <v>28</v>
      </c>
      <c r="D28" s="111" t="s">
        <v>10</v>
      </c>
      <c r="E28" s="111" t="s">
        <v>150</v>
      </c>
      <c r="F28" s="112" t="s">
        <v>154</v>
      </c>
      <c r="G28" s="112" t="s">
        <v>124</v>
      </c>
      <c r="H28" s="112" t="s">
        <v>302</v>
      </c>
      <c r="I28" s="112" t="s">
        <v>10</v>
      </c>
      <c r="J28" s="112" t="s">
        <v>150</v>
      </c>
      <c r="K28" s="112" t="s">
        <v>154</v>
      </c>
      <c r="L28" s="112" t="s">
        <v>125</v>
      </c>
      <c r="M28" s="112" t="s">
        <v>318</v>
      </c>
      <c r="N28" s="112" t="s">
        <v>117</v>
      </c>
    </row>
    <row r="29" spans="1:14" ht="15.75" x14ac:dyDescent="0.25">
      <c r="A29" s="109" t="s">
        <v>173</v>
      </c>
      <c r="B29" s="110" t="s">
        <v>174</v>
      </c>
      <c r="C29" s="109" t="s">
        <v>30</v>
      </c>
      <c r="D29" s="111" t="s">
        <v>10</v>
      </c>
      <c r="E29" s="111" t="s">
        <v>136</v>
      </c>
      <c r="F29" s="112" t="s">
        <v>137</v>
      </c>
      <c r="G29" s="112" t="s">
        <v>117</v>
      </c>
      <c r="H29" s="112" t="s">
        <v>303</v>
      </c>
      <c r="I29" s="112" t="s">
        <v>10</v>
      </c>
      <c r="J29" s="112" t="s">
        <v>143</v>
      </c>
      <c r="K29" s="112" t="s">
        <v>159</v>
      </c>
      <c r="L29" s="112" t="s">
        <v>117</v>
      </c>
      <c r="M29" s="112" t="s">
        <v>319</v>
      </c>
      <c r="N29" s="112" t="s">
        <v>117</v>
      </c>
    </row>
    <row r="30" spans="1:14" ht="15.75" x14ac:dyDescent="0.25">
      <c r="A30" s="109" t="s">
        <v>175</v>
      </c>
      <c r="B30" s="110" t="s">
        <v>176</v>
      </c>
      <c r="C30" s="109" t="s">
        <v>264</v>
      </c>
      <c r="D30" s="111" t="s">
        <v>10</v>
      </c>
      <c r="E30" s="111" t="s">
        <v>118</v>
      </c>
      <c r="F30" s="112" t="s">
        <v>135</v>
      </c>
      <c r="G30" s="112" t="s">
        <v>117</v>
      </c>
      <c r="H30" s="112" t="s">
        <v>294</v>
      </c>
      <c r="I30" s="112" t="s">
        <v>10</v>
      </c>
      <c r="J30" s="112" t="s">
        <v>136</v>
      </c>
      <c r="K30" s="112" t="s">
        <v>137</v>
      </c>
      <c r="L30" s="112" t="s">
        <v>117</v>
      </c>
      <c r="M30" s="112" t="s">
        <v>314</v>
      </c>
      <c r="N30" s="112" t="s">
        <v>138</v>
      </c>
    </row>
    <row r="31" spans="1:14" ht="15.75" x14ac:dyDescent="0.25">
      <c r="A31" s="109" t="s">
        <v>177</v>
      </c>
      <c r="B31" s="110" t="s">
        <v>34</v>
      </c>
      <c r="C31" s="109" t="s">
        <v>265</v>
      </c>
      <c r="D31" s="111" t="s">
        <v>168</v>
      </c>
      <c r="E31" s="111" t="s">
        <v>120</v>
      </c>
      <c r="F31" s="112" t="s">
        <v>133</v>
      </c>
      <c r="G31" s="112" t="s">
        <v>117</v>
      </c>
      <c r="H31" s="112" t="s">
        <v>304</v>
      </c>
      <c r="I31" s="112" t="s">
        <v>168</v>
      </c>
      <c r="J31" s="112" t="s">
        <v>126</v>
      </c>
      <c r="K31" s="112" t="s">
        <v>126</v>
      </c>
      <c r="L31" s="112" t="s">
        <v>117</v>
      </c>
      <c r="M31" s="112" t="s">
        <v>313</v>
      </c>
      <c r="N31" s="112" t="s">
        <v>117</v>
      </c>
    </row>
    <row r="32" spans="1:14" ht="15.75" x14ac:dyDescent="0.25">
      <c r="A32" s="109" t="s">
        <v>178</v>
      </c>
      <c r="B32" s="110" t="s">
        <v>179</v>
      </c>
      <c r="C32" s="109" t="s">
        <v>266</v>
      </c>
      <c r="D32" s="111" t="s">
        <v>10</v>
      </c>
      <c r="E32" s="111" t="s">
        <v>115</v>
      </c>
      <c r="F32" s="112" t="s">
        <v>140</v>
      </c>
      <c r="G32" s="112" t="s">
        <v>117</v>
      </c>
      <c r="H32" s="112" t="s">
        <v>295</v>
      </c>
      <c r="I32" s="112" t="s">
        <v>10</v>
      </c>
      <c r="J32" s="112" t="s">
        <v>118</v>
      </c>
      <c r="K32" s="112" t="s">
        <v>135</v>
      </c>
      <c r="L32" s="112" t="s">
        <v>117</v>
      </c>
      <c r="M32" s="112" t="s">
        <v>315</v>
      </c>
      <c r="N32" s="112" t="s">
        <v>117</v>
      </c>
    </row>
    <row r="33" spans="1:14" ht="15.75" x14ac:dyDescent="0.25">
      <c r="A33" s="109" t="s">
        <v>180</v>
      </c>
      <c r="B33" s="110" t="s">
        <v>181</v>
      </c>
      <c r="C33" s="109" t="s">
        <v>267</v>
      </c>
      <c r="D33" s="111" t="s">
        <v>168</v>
      </c>
      <c r="E33" s="111" t="s">
        <v>113</v>
      </c>
      <c r="F33" s="112" t="s">
        <v>132</v>
      </c>
      <c r="G33" s="112" t="s">
        <v>117</v>
      </c>
      <c r="H33" s="112" t="s">
        <v>298</v>
      </c>
      <c r="I33" s="112" t="s">
        <v>168</v>
      </c>
      <c r="J33" s="112" t="s">
        <v>120</v>
      </c>
      <c r="K33" s="112" t="s">
        <v>133</v>
      </c>
      <c r="L33" s="112" t="s">
        <v>117</v>
      </c>
      <c r="M33" s="112" t="s">
        <v>317</v>
      </c>
      <c r="N33" s="112" t="s">
        <v>117</v>
      </c>
    </row>
    <row r="34" spans="1:14" ht="15.75" x14ac:dyDescent="0.25">
      <c r="A34" s="109" t="s">
        <v>182</v>
      </c>
      <c r="B34" s="110" t="s">
        <v>183</v>
      </c>
      <c r="C34" s="109" t="s">
        <v>268</v>
      </c>
      <c r="D34" s="111" t="s">
        <v>0</v>
      </c>
      <c r="E34" s="111" t="s">
        <v>150</v>
      </c>
      <c r="F34" s="112" t="s">
        <v>154</v>
      </c>
      <c r="G34" s="112" t="s">
        <v>155</v>
      </c>
      <c r="H34" s="112" t="s">
        <v>292</v>
      </c>
      <c r="I34" s="112" t="s">
        <v>0</v>
      </c>
      <c r="J34" s="112" t="s">
        <v>150</v>
      </c>
      <c r="K34" s="112" t="s">
        <v>154</v>
      </c>
      <c r="L34" s="112" t="s">
        <v>156</v>
      </c>
      <c r="M34" s="112" t="s">
        <v>313</v>
      </c>
      <c r="N34" s="112" t="s">
        <v>117</v>
      </c>
    </row>
    <row r="35" spans="1:14" ht="15.75" x14ac:dyDescent="0.25">
      <c r="A35" s="109" t="s">
        <v>184</v>
      </c>
      <c r="B35" s="110" t="s">
        <v>185</v>
      </c>
      <c r="C35" s="109" t="s">
        <v>269</v>
      </c>
      <c r="D35" s="111" t="s">
        <v>0</v>
      </c>
      <c r="E35" s="111" t="s">
        <v>150</v>
      </c>
      <c r="F35" s="112" t="s">
        <v>154</v>
      </c>
      <c r="G35" s="112" t="s">
        <v>156</v>
      </c>
      <c r="H35" s="112" t="s">
        <v>305</v>
      </c>
      <c r="I35" s="112" t="s">
        <v>0</v>
      </c>
      <c r="J35" s="112" t="s">
        <v>150</v>
      </c>
      <c r="K35" s="112" t="s">
        <v>154</v>
      </c>
      <c r="L35" s="112" t="s">
        <v>186</v>
      </c>
      <c r="M35" s="112" t="s">
        <v>316</v>
      </c>
      <c r="N35" s="112" t="s">
        <v>117</v>
      </c>
    </row>
    <row r="36" spans="1:14" ht="15.75" x14ac:dyDescent="0.25">
      <c r="A36" s="109" t="s">
        <v>187</v>
      </c>
      <c r="B36" s="110" t="s">
        <v>174</v>
      </c>
      <c r="C36" s="109" t="s">
        <v>270</v>
      </c>
      <c r="D36" s="111" t="s">
        <v>0</v>
      </c>
      <c r="E36" s="111" t="s">
        <v>122</v>
      </c>
      <c r="F36" s="112" t="s">
        <v>188</v>
      </c>
      <c r="G36" s="112" t="s">
        <v>117</v>
      </c>
      <c r="H36" s="112" t="s">
        <v>306</v>
      </c>
      <c r="I36" s="112" t="s">
        <v>0</v>
      </c>
      <c r="J36" s="112" t="s">
        <v>146</v>
      </c>
      <c r="K36" s="112" t="s">
        <v>189</v>
      </c>
      <c r="L36" s="112" t="s">
        <v>117</v>
      </c>
      <c r="M36" s="112" t="s">
        <v>320</v>
      </c>
      <c r="N36" s="112" t="s">
        <v>117</v>
      </c>
    </row>
    <row r="37" spans="1:14" ht="15.75" x14ac:dyDescent="0.25">
      <c r="A37" s="109" t="s">
        <v>190</v>
      </c>
      <c r="B37" s="110" t="s">
        <v>191</v>
      </c>
      <c r="C37" s="109" t="s">
        <v>39</v>
      </c>
      <c r="D37" s="111" t="s">
        <v>6</v>
      </c>
      <c r="E37" s="111" t="s">
        <v>126</v>
      </c>
      <c r="F37" s="112" t="s">
        <v>126</v>
      </c>
      <c r="G37" s="112" t="s">
        <v>117</v>
      </c>
      <c r="H37" s="112" t="s">
        <v>307</v>
      </c>
      <c r="I37" s="112" t="s">
        <v>6</v>
      </c>
      <c r="J37" s="112" t="s">
        <v>128</v>
      </c>
      <c r="K37" s="112" t="s">
        <v>192</v>
      </c>
      <c r="L37" s="112" t="s">
        <v>117</v>
      </c>
      <c r="M37" s="112" t="s">
        <v>316</v>
      </c>
      <c r="N37" s="112" t="s">
        <v>117</v>
      </c>
    </row>
    <row r="38" spans="1:14" ht="15.75" x14ac:dyDescent="0.25">
      <c r="A38" s="109" t="s">
        <v>193</v>
      </c>
      <c r="B38" s="110" t="s">
        <v>194</v>
      </c>
      <c r="C38" s="109" t="s">
        <v>271</v>
      </c>
      <c r="D38" s="111" t="s">
        <v>12</v>
      </c>
      <c r="E38" s="111" t="s">
        <v>113</v>
      </c>
      <c r="F38" s="112" t="s">
        <v>132</v>
      </c>
      <c r="G38" s="112" t="s">
        <v>117</v>
      </c>
      <c r="H38" s="112" t="s">
        <v>298</v>
      </c>
      <c r="I38" s="112" t="s">
        <v>12</v>
      </c>
      <c r="J38" s="112" t="s">
        <v>120</v>
      </c>
      <c r="K38" s="112" t="s">
        <v>133</v>
      </c>
      <c r="L38" s="112" t="s">
        <v>117</v>
      </c>
      <c r="M38" s="112" t="s">
        <v>317</v>
      </c>
      <c r="N38" s="112" t="s">
        <v>117</v>
      </c>
    </row>
    <row r="39" spans="1:14" ht="15.75" x14ac:dyDescent="0.25">
      <c r="A39" s="109" t="s">
        <v>195</v>
      </c>
      <c r="B39" s="110" t="s">
        <v>196</v>
      </c>
      <c r="C39" s="109" t="s">
        <v>272</v>
      </c>
      <c r="D39" s="111" t="s">
        <v>0</v>
      </c>
      <c r="E39" s="111" t="s">
        <v>150</v>
      </c>
      <c r="F39" s="112" t="s">
        <v>154</v>
      </c>
      <c r="G39" s="112" t="s">
        <v>155</v>
      </c>
      <c r="H39" s="112" t="s">
        <v>292</v>
      </c>
      <c r="I39" s="112" t="s">
        <v>0</v>
      </c>
      <c r="J39" s="112" t="s">
        <v>150</v>
      </c>
      <c r="K39" s="112" t="s">
        <v>154</v>
      </c>
      <c r="L39" s="112" t="s">
        <v>156</v>
      </c>
      <c r="M39" s="112" t="s">
        <v>313</v>
      </c>
      <c r="N39" s="112" t="s">
        <v>117</v>
      </c>
    </row>
    <row r="40" spans="1:14" ht="15.75" x14ac:dyDescent="0.25">
      <c r="A40" s="109" t="s">
        <v>197</v>
      </c>
      <c r="B40" s="110" t="s">
        <v>198</v>
      </c>
      <c r="C40" s="109" t="s">
        <v>273</v>
      </c>
      <c r="D40" s="111" t="s">
        <v>0</v>
      </c>
      <c r="E40" s="111" t="s">
        <v>118</v>
      </c>
      <c r="F40" s="112" t="s">
        <v>135</v>
      </c>
      <c r="G40" s="112" t="s">
        <v>117</v>
      </c>
      <c r="H40" s="112" t="s">
        <v>297</v>
      </c>
      <c r="I40" s="112" t="s">
        <v>0</v>
      </c>
      <c r="J40" s="112" t="s">
        <v>136</v>
      </c>
      <c r="K40" s="112" t="s">
        <v>137</v>
      </c>
      <c r="L40" s="112" t="s">
        <v>117</v>
      </c>
      <c r="M40" s="112" t="s">
        <v>316</v>
      </c>
      <c r="N40" s="112" t="s">
        <v>138</v>
      </c>
    </row>
    <row r="41" spans="1:14" ht="15.75" x14ac:dyDescent="0.25">
      <c r="A41" s="109" t="s">
        <v>199</v>
      </c>
      <c r="B41" s="110" t="s">
        <v>200</v>
      </c>
      <c r="C41" s="109" t="s">
        <v>274</v>
      </c>
      <c r="D41" s="111" t="s">
        <v>2</v>
      </c>
      <c r="E41" s="111" t="s">
        <v>118</v>
      </c>
      <c r="F41" s="112" t="s">
        <v>135</v>
      </c>
      <c r="G41" s="112" t="s">
        <v>117</v>
      </c>
      <c r="H41" s="112" t="s">
        <v>294</v>
      </c>
      <c r="I41" s="112" t="s">
        <v>2</v>
      </c>
      <c r="J41" s="112" t="s">
        <v>136</v>
      </c>
      <c r="K41" s="112" t="s">
        <v>137</v>
      </c>
      <c r="L41" s="112" t="s">
        <v>117</v>
      </c>
      <c r="M41" s="112" t="s">
        <v>314</v>
      </c>
      <c r="N41" s="112" t="s">
        <v>138</v>
      </c>
    </row>
    <row r="42" spans="1:14" ht="15.75" x14ac:dyDescent="0.25">
      <c r="A42" s="109" t="s">
        <v>201</v>
      </c>
      <c r="B42" s="110" t="s">
        <v>202</v>
      </c>
      <c r="C42" s="109" t="s">
        <v>41</v>
      </c>
      <c r="D42" s="111" t="s">
        <v>19</v>
      </c>
      <c r="E42" s="111" t="s">
        <v>113</v>
      </c>
      <c r="F42" s="112" t="s">
        <v>132</v>
      </c>
      <c r="G42" s="112" t="s">
        <v>117</v>
      </c>
      <c r="H42" s="112" t="s">
        <v>298</v>
      </c>
      <c r="I42" s="112" t="s">
        <v>19</v>
      </c>
      <c r="J42" s="112" t="s">
        <v>120</v>
      </c>
      <c r="K42" s="112" t="s">
        <v>133</v>
      </c>
      <c r="L42" s="112" t="s">
        <v>117</v>
      </c>
      <c r="M42" s="112" t="s">
        <v>317</v>
      </c>
      <c r="N42" s="112" t="s">
        <v>117</v>
      </c>
    </row>
    <row r="43" spans="1:14" ht="15.75" x14ac:dyDescent="0.25">
      <c r="A43" s="109" t="s">
        <v>203</v>
      </c>
      <c r="B43" s="110" t="s">
        <v>204</v>
      </c>
      <c r="C43" s="109" t="s">
        <v>275</v>
      </c>
      <c r="D43" s="111" t="s">
        <v>101</v>
      </c>
      <c r="E43" s="111" t="s">
        <v>136</v>
      </c>
      <c r="F43" s="112" t="s">
        <v>205</v>
      </c>
      <c r="G43" s="112" t="s">
        <v>117</v>
      </c>
      <c r="H43" s="112" t="s">
        <v>308</v>
      </c>
      <c r="I43" s="112" t="s">
        <v>101</v>
      </c>
      <c r="J43" s="112" t="s">
        <v>143</v>
      </c>
      <c r="K43" s="112" t="s">
        <v>163</v>
      </c>
      <c r="L43" s="112" t="s">
        <v>117</v>
      </c>
      <c r="M43" s="112" t="s">
        <v>320</v>
      </c>
      <c r="N43" s="112" t="s">
        <v>117</v>
      </c>
    </row>
    <row r="44" spans="1:14" ht="15.75" x14ac:dyDescent="0.25">
      <c r="A44" s="109" t="s">
        <v>206</v>
      </c>
      <c r="B44" s="110" t="s">
        <v>207</v>
      </c>
      <c r="C44" s="109" t="s">
        <v>14</v>
      </c>
      <c r="D44" s="111" t="s">
        <v>11</v>
      </c>
      <c r="E44" s="111" t="s">
        <v>118</v>
      </c>
      <c r="F44" s="112" t="s">
        <v>208</v>
      </c>
      <c r="G44" s="112" t="s">
        <v>117</v>
      </c>
      <c r="H44" s="112" t="s">
        <v>291</v>
      </c>
      <c r="I44" s="112" t="s">
        <v>11</v>
      </c>
      <c r="J44" s="112" t="s">
        <v>136</v>
      </c>
      <c r="K44" s="112" t="s">
        <v>205</v>
      </c>
      <c r="L44" s="112" t="s">
        <v>117</v>
      </c>
      <c r="M44" s="112" t="s">
        <v>312</v>
      </c>
      <c r="N44" s="112" t="s">
        <v>117</v>
      </c>
    </row>
    <row r="45" spans="1:14" ht="15.75" x14ac:dyDescent="0.25">
      <c r="A45" s="109" t="s">
        <v>209</v>
      </c>
      <c r="B45" s="110" t="s">
        <v>210</v>
      </c>
      <c r="C45" s="109" t="s">
        <v>276</v>
      </c>
      <c r="D45" s="111" t="s">
        <v>211</v>
      </c>
      <c r="E45" s="111" t="s">
        <v>128</v>
      </c>
      <c r="F45" s="112" t="s">
        <v>142</v>
      </c>
      <c r="G45" s="112" t="s">
        <v>117</v>
      </c>
      <c r="H45" s="112" t="s">
        <v>309</v>
      </c>
      <c r="I45" s="112" t="s">
        <v>211</v>
      </c>
      <c r="J45" s="112" t="s">
        <v>115</v>
      </c>
      <c r="K45" s="112" t="s">
        <v>140</v>
      </c>
      <c r="L45" s="112" t="s">
        <v>117</v>
      </c>
      <c r="M45" s="112" t="s">
        <v>321</v>
      </c>
      <c r="N45" s="112" t="s">
        <v>212</v>
      </c>
    </row>
    <row r="46" spans="1:14" ht="15.75" x14ac:dyDescent="0.25">
      <c r="A46" s="109" t="s">
        <v>213</v>
      </c>
      <c r="B46" s="110" t="s">
        <v>214</v>
      </c>
      <c r="C46" s="109" t="s">
        <v>277</v>
      </c>
      <c r="D46" s="111" t="s">
        <v>0</v>
      </c>
      <c r="E46" s="111" t="s">
        <v>150</v>
      </c>
      <c r="F46" s="112" t="s">
        <v>154</v>
      </c>
      <c r="G46" s="112" t="s">
        <v>156</v>
      </c>
      <c r="H46" s="112" t="s">
        <v>292</v>
      </c>
      <c r="I46" s="112" t="s">
        <v>0</v>
      </c>
      <c r="J46" s="112" t="s">
        <v>150</v>
      </c>
      <c r="K46" s="112" t="s">
        <v>154</v>
      </c>
      <c r="L46" s="112" t="s">
        <v>186</v>
      </c>
      <c r="M46" s="112" t="s">
        <v>313</v>
      </c>
      <c r="N46" s="112" t="s">
        <v>117</v>
      </c>
    </row>
    <row r="47" spans="1:14" ht="15.75" x14ac:dyDescent="0.25">
      <c r="A47" s="109" t="s">
        <v>215</v>
      </c>
      <c r="B47" s="110" t="s">
        <v>216</v>
      </c>
      <c r="C47" s="109" t="s">
        <v>278</v>
      </c>
      <c r="D47" s="111" t="s">
        <v>10</v>
      </c>
      <c r="E47" s="111" t="s">
        <v>118</v>
      </c>
      <c r="F47" s="112" t="s">
        <v>135</v>
      </c>
      <c r="G47" s="112" t="s">
        <v>117</v>
      </c>
      <c r="H47" s="112" t="s">
        <v>296</v>
      </c>
      <c r="I47" s="112" t="s">
        <v>10</v>
      </c>
      <c r="J47" s="112" t="s">
        <v>136</v>
      </c>
      <c r="K47" s="112" t="s">
        <v>137</v>
      </c>
      <c r="L47" s="112" t="s">
        <v>117</v>
      </c>
      <c r="M47" s="112" t="s">
        <v>313</v>
      </c>
      <c r="N47" s="112" t="s">
        <v>117</v>
      </c>
    </row>
    <row r="48" spans="1:14" ht="15.75" x14ac:dyDescent="0.25">
      <c r="A48" s="109" t="s">
        <v>217</v>
      </c>
      <c r="B48" s="110" t="s">
        <v>218</v>
      </c>
      <c r="C48" s="109" t="s">
        <v>279</v>
      </c>
      <c r="D48" s="111" t="s">
        <v>211</v>
      </c>
      <c r="E48" s="111" t="s">
        <v>128</v>
      </c>
      <c r="F48" s="112" t="s">
        <v>142</v>
      </c>
      <c r="G48" s="112" t="s">
        <v>117</v>
      </c>
      <c r="H48" s="112" t="s">
        <v>309</v>
      </c>
      <c r="I48" s="112" t="s">
        <v>211</v>
      </c>
      <c r="J48" s="112" t="s">
        <v>115</v>
      </c>
      <c r="K48" s="112" t="s">
        <v>140</v>
      </c>
      <c r="L48" s="112" t="s">
        <v>117</v>
      </c>
      <c r="M48" s="112" t="s">
        <v>321</v>
      </c>
      <c r="N48" s="112" t="s">
        <v>117</v>
      </c>
    </row>
    <row r="49" spans="1:17" ht="15.75" x14ac:dyDescent="0.25">
      <c r="A49" s="109" t="s">
        <v>219</v>
      </c>
      <c r="B49" s="110" t="s">
        <v>220</v>
      </c>
      <c r="C49" s="109" t="s">
        <v>280</v>
      </c>
      <c r="D49" s="111" t="s">
        <v>7</v>
      </c>
      <c r="E49" s="111" t="s">
        <v>150</v>
      </c>
      <c r="F49" s="112" t="s">
        <v>154</v>
      </c>
      <c r="G49" s="112" t="s">
        <v>221</v>
      </c>
      <c r="H49" s="112" t="s">
        <v>292</v>
      </c>
      <c r="I49" s="112" t="s">
        <v>7</v>
      </c>
      <c r="J49" s="112" t="s">
        <v>150</v>
      </c>
      <c r="K49" s="112" t="s">
        <v>154</v>
      </c>
      <c r="L49" s="112" t="s">
        <v>155</v>
      </c>
      <c r="M49" s="112" t="s">
        <v>313</v>
      </c>
      <c r="N49" s="112" t="s">
        <v>117</v>
      </c>
    </row>
    <row r="50" spans="1:17" ht="15.75" x14ac:dyDescent="0.25">
      <c r="A50" s="109" t="s">
        <v>222</v>
      </c>
      <c r="B50" s="110" t="s">
        <v>223</v>
      </c>
      <c r="C50" s="109" t="s">
        <v>281</v>
      </c>
      <c r="D50" s="111" t="s">
        <v>211</v>
      </c>
      <c r="E50" s="111" t="s">
        <v>128</v>
      </c>
      <c r="F50" s="112" t="s">
        <v>142</v>
      </c>
      <c r="G50" s="112" t="s">
        <v>117</v>
      </c>
      <c r="H50" s="112" t="s">
        <v>309</v>
      </c>
      <c r="I50" s="112" t="s">
        <v>211</v>
      </c>
      <c r="J50" s="112" t="s">
        <v>115</v>
      </c>
      <c r="K50" s="112" t="s">
        <v>140</v>
      </c>
      <c r="L50" s="112" t="s">
        <v>117</v>
      </c>
      <c r="M50" s="112" t="s">
        <v>321</v>
      </c>
      <c r="N50" s="112" t="s">
        <v>117</v>
      </c>
    </row>
    <row r="51" spans="1:17" ht="15.75" x14ac:dyDescent="0.25">
      <c r="A51" s="109" t="s">
        <v>224</v>
      </c>
      <c r="B51" s="110" t="s">
        <v>225</v>
      </c>
      <c r="C51" s="109" t="s">
        <v>282</v>
      </c>
      <c r="D51" s="111" t="s">
        <v>6</v>
      </c>
      <c r="E51" s="111" t="s">
        <v>126</v>
      </c>
      <c r="F51" s="112" t="s">
        <v>126</v>
      </c>
      <c r="G51" s="112" t="s">
        <v>117</v>
      </c>
      <c r="H51" s="112" t="s">
        <v>310</v>
      </c>
      <c r="I51" s="112" t="s">
        <v>6</v>
      </c>
      <c r="J51" s="112" t="s">
        <v>128</v>
      </c>
      <c r="K51" s="112" t="s">
        <v>192</v>
      </c>
      <c r="L51" s="112" t="s">
        <v>117</v>
      </c>
      <c r="M51" s="112" t="s">
        <v>322</v>
      </c>
      <c r="N51" s="112" t="s">
        <v>117</v>
      </c>
    </row>
    <row r="52" spans="1:17" ht="15.75" x14ac:dyDescent="0.25">
      <c r="A52" s="109" t="s">
        <v>226</v>
      </c>
      <c r="B52" s="110" t="s">
        <v>227</v>
      </c>
      <c r="C52" s="109" t="s">
        <v>283</v>
      </c>
      <c r="D52" s="111" t="s">
        <v>211</v>
      </c>
      <c r="E52" s="111" t="s">
        <v>128</v>
      </c>
      <c r="F52" s="112" t="s">
        <v>142</v>
      </c>
      <c r="G52" s="112" t="s">
        <v>117</v>
      </c>
      <c r="H52" s="112" t="s">
        <v>309</v>
      </c>
      <c r="I52" s="112" t="s">
        <v>211</v>
      </c>
      <c r="J52" s="112" t="s">
        <v>115</v>
      </c>
      <c r="K52" s="112" t="s">
        <v>140</v>
      </c>
      <c r="L52" s="112" t="s">
        <v>117</v>
      </c>
      <c r="M52" s="112" t="s">
        <v>321</v>
      </c>
      <c r="N52" s="112" t="s">
        <v>117</v>
      </c>
    </row>
    <row r="53" spans="1:17" ht="15.75" x14ac:dyDescent="0.25">
      <c r="A53" s="109" t="s">
        <v>228</v>
      </c>
      <c r="B53" s="110" t="s">
        <v>229</v>
      </c>
      <c r="C53" s="109" t="s">
        <v>284</v>
      </c>
      <c r="D53" s="111" t="s">
        <v>7</v>
      </c>
      <c r="E53" s="111" t="s">
        <v>143</v>
      </c>
      <c r="F53" s="112" t="s">
        <v>159</v>
      </c>
      <c r="G53" s="112" t="s">
        <v>117</v>
      </c>
      <c r="H53" s="112" t="s">
        <v>294</v>
      </c>
      <c r="I53" s="112" t="s">
        <v>7</v>
      </c>
      <c r="J53" s="112" t="s">
        <v>122</v>
      </c>
      <c r="K53" s="112" t="s">
        <v>188</v>
      </c>
      <c r="L53" s="112" t="s">
        <v>117</v>
      </c>
      <c r="M53" s="112" t="s">
        <v>314</v>
      </c>
      <c r="N53" s="112" t="s">
        <v>117</v>
      </c>
    </row>
    <row r="54" spans="1:17" ht="15.75" x14ac:dyDescent="0.25">
      <c r="A54" s="109" t="s">
        <v>230</v>
      </c>
      <c r="B54" s="110" t="s">
        <v>231</v>
      </c>
      <c r="C54" s="109" t="s">
        <v>285</v>
      </c>
      <c r="D54" s="111" t="s">
        <v>211</v>
      </c>
      <c r="E54" s="111" t="s">
        <v>128</v>
      </c>
      <c r="F54" s="112" t="s">
        <v>142</v>
      </c>
      <c r="G54" s="112" t="s">
        <v>117</v>
      </c>
      <c r="H54" s="112" t="s">
        <v>309</v>
      </c>
      <c r="I54" s="112" t="s">
        <v>211</v>
      </c>
      <c r="J54" s="112" t="s">
        <v>115</v>
      </c>
      <c r="K54" s="112" t="s">
        <v>140</v>
      </c>
      <c r="L54" s="112" t="s">
        <v>117</v>
      </c>
      <c r="M54" s="112" t="s">
        <v>321</v>
      </c>
      <c r="N54" s="112" t="s">
        <v>117</v>
      </c>
    </row>
    <row r="55" spans="1:17" ht="15.75" x14ac:dyDescent="0.25">
      <c r="A55" s="109" t="s">
        <v>232</v>
      </c>
      <c r="B55" s="110" t="s">
        <v>233</v>
      </c>
      <c r="C55" s="109" t="s">
        <v>286</v>
      </c>
      <c r="D55" s="111" t="s">
        <v>211</v>
      </c>
      <c r="E55" s="111" t="s">
        <v>128</v>
      </c>
      <c r="F55" s="112" t="s">
        <v>142</v>
      </c>
      <c r="G55" s="112" t="s">
        <v>117</v>
      </c>
      <c r="H55" s="112" t="s">
        <v>309</v>
      </c>
      <c r="I55" s="112" t="s">
        <v>211</v>
      </c>
      <c r="J55" s="112" t="s">
        <v>115</v>
      </c>
      <c r="K55" s="112" t="s">
        <v>140</v>
      </c>
      <c r="L55" s="112" t="s">
        <v>117</v>
      </c>
      <c r="M55" s="112" t="s">
        <v>321</v>
      </c>
      <c r="N55" s="112" t="s">
        <v>117</v>
      </c>
    </row>
    <row r="56" spans="1:17" ht="15.75" x14ac:dyDescent="0.25">
      <c r="A56" s="109" t="s">
        <v>234</v>
      </c>
      <c r="B56" s="110" t="s">
        <v>235</v>
      </c>
      <c r="C56" s="109" t="s">
        <v>287</v>
      </c>
      <c r="D56" s="111" t="s">
        <v>0</v>
      </c>
      <c r="E56" s="111" t="s">
        <v>150</v>
      </c>
      <c r="F56" s="112" t="s">
        <v>154</v>
      </c>
      <c r="G56" s="112" t="s">
        <v>236</v>
      </c>
      <c r="H56" s="112" t="s">
        <v>292</v>
      </c>
      <c r="I56" s="112" t="s">
        <v>0</v>
      </c>
      <c r="J56" s="112" t="s">
        <v>150</v>
      </c>
      <c r="K56" s="112" t="s">
        <v>154</v>
      </c>
      <c r="L56" s="112" t="s">
        <v>237</v>
      </c>
      <c r="M56" s="112" t="s">
        <v>313</v>
      </c>
      <c r="N56" s="112" t="s">
        <v>117</v>
      </c>
    </row>
    <row r="57" spans="1:17" ht="15.75" x14ac:dyDescent="0.25">
      <c r="A57" s="109" t="s">
        <v>238</v>
      </c>
      <c r="B57" s="110" t="s">
        <v>239</v>
      </c>
      <c r="C57" s="109" t="s">
        <v>15</v>
      </c>
      <c r="D57" s="111" t="s">
        <v>2</v>
      </c>
      <c r="E57" s="111" t="s">
        <v>136</v>
      </c>
      <c r="F57" s="112" t="s">
        <v>137</v>
      </c>
      <c r="G57" s="112" t="s">
        <v>117</v>
      </c>
      <c r="H57" s="112" t="s">
        <v>297</v>
      </c>
      <c r="I57" s="112" t="s">
        <v>2</v>
      </c>
      <c r="J57" s="112" t="s">
        <v>143</v>
      </c>
      <c r="K57" s="112" t="s">
        <v>159</v>
      </c>
      <c r="L57" s="112" t="s">
        <v>117</v>
      </c>
      <c r="M57" s="112" t="s">
        <v>316</v>
      </c>
      <c r="N57" s="112" t="s">
        <v>117</v>
      </c>
    </row>
    <row r="58" spans="1:17" ht="15.75" x14ac:dyDescent="0.25">
      <c r="A58" s="109" t="s">
        <v>240</v>
      </c>
      <c r="B58" s="110" t="s">
        <v>241</v>
      </c>
      <c r="C58" s="109" t="s">
        <v>288</v>
      </c>
      <c r="D58" s="111" t="s">
        <v>211</v>
      </c>
      <c r="E58" s="111" t="s">
        <v>115</v>
      </c>
      <c r="F58" s="112" t="s">
        <v>140</v>
      </c>
      <c r="G58" s="112" t="s">
        <v>117</v>
      </c>
      <c r="H58" s="112" t="s">
        <v>306</v>
      </c>
      <c r="I58" s="112" t="s">
        <v>211</v>
      </c>
      <c r="J58" s="112" t="s">
        <v>118</v>
      </c>
      <c r="K58" s="112" t="s">
        <v>135</v>
      </c>
      <c r="L58" s="112" t="s">
        <v>117</v>
      </c>
      <c r="M58" s="112" t="s">
        <v>320</v>
      </c>
      <c r="N58" s="112" t="s">
        <v>117</v>
      </c>
    </row>
    <row r="59" spans="1:17" ht="15.75" x14ac:dyDescent="0.25">
      <c r="A59" s="109" t="s">
        <v>242</v>
      </c>
      <c r="B59" s="110" t="s">
        <v>243</v>
      </c>
      <c r="C59" s="109" t="s">
        <v>16</v>
      </c>
      <c r="D59" s="111" t="s">
        <v>2</v>
      </c>
      <c r="E59" s="111" t="s">
        <v>150</v>
      </c>
      <c r="F59" s="112" t="s">
        <v>154</v>
      </c>
      <c r="G59" s="112" t="s">
        <v>124</v>
      </c>
      <c r="H59" s="112" t="s">
        <v>311</v>
      </c>
      <c r="I59" s="112" t="s">
        <v>2</v>
      </c>
      <c r="J59" s="112" t="s">
        <v>150</v>
      </c>
      <c r="K59" s="112" t="s">
        <v>154</v>
      </c>
      <c r="L59" s="112" t="s">
        <v>125</v>
      </c>
      <c r="M59" s="112" t="s">
        <v>320</v>
      </c>
      <c r="N59" s="112" t="s">
        <v>117</v>
      </c>
    </row>
    <row r="60" spans="1:17" ht="15.75" x14ac:dyDescent="0.25">
      <c r="A60" s="109" t="s">
        <v>244</v>
      </c>
      <c r="B60" s="110" t="s">
        <v>245</v>
      </c>
      <c r="C60" s="109" t="s">
        <v>289</v>
      </c>
      <c r="D60" s="111" t="s">
        <v>211</v>
      </c>
      <c r="E60" s="111" t="s">
        <v>128</v>
      </c>
      <c r="F60" s="112" t="s">
        <v>142</v>
      </c>
      <c r="G60" s="112" t="s">
        <v>117</v>
      </c>
      <c r="H60" s="112" t="s">
        <v>306</v>
      </c>
      <c r="I60" s="112" t="s">
        <v>211</v>
      </c>
      <c r="J60" s="112" t="s">
        <v>115</v>
      </c>
      <c r="K60" s="112" t="s">
        <v>140</v>
      </c>
      <c r="L60" s="112" t="s">
        <v>117</v>
      </c>
      <c r="M60" s="112" t="s">
        <v>320</v>
      </c>
      <c r="N60" s="112" t="s">
        <v>117</v>
      </c>
    </row>
    <row r="61" spans="1:17" ht="19.5" customHeight="1" x14ac:dyDescent="0.25">
      <c r="A61" s="114" t="s">
        <v>246</v>
      </c>
      <c r="B61" s="115" t="s">
        <v>247</v>
      </c>
      <c r="C61" s="116" t="s">
        <v>290</v>
      </c>
      <c r="D61" s="116" t="s">
        <v>211</v>
      </c>
      <c r="E61" s="116" t="s">
        <v>115</v>
      </c>
      <c r="F61" s="116" t="s">
        <v>140</v>
      </c>
      <c r="G61" s="116" t="s">
        <v>117</v>
      </c>
      <c r="H61" s="116" t="s">
        <v>306</v>
      </c>
      <c r="I61" s="116" t="s">
        <v>211</v>
      </c>
      <c r="J61" s="116" t="s">
        <v>118</v>
      </c>
      <c r="K61" s="116" t="s">
        <v>135</v>
      </c>
      <c r="L61" s="116" t="s">
        <v>117</v>
      </c>
      <c r="M61" s="116" t="s">
        <v>320</v>
      </c>
      <c r="N61" s="116" t="s">
        <v>117</v>
      </c>
    </row>
    <row r="62" spans="1:17" ht="15.75" x14ac:dyDescent="0.25">
      <c r="A62" s="97"/>
      <c r="B62" s="98"/>
      <c r="C62" s="97"/>
      <c r="D62" s="99"/>
      <c r="E62" s="99"/>
      <c r="F62" s="3"/>
      <c r="G62" s="3"/>
      <c r="H62" s="3"/>
      <c r="I62" s="3"/>
      <c r="J62" s="3"/>
      <c r="K62" s="3"/>
      <c r="L62" s="3"/>
      <c r="M62" s="3"/>
      <c r="N62" s="3"/>
    </row>
    <row r="63" spans="1:17" ht="15.75" customHeight="1" x14ac:dyDescent="0.25">
      <c r="A63" s="97"/>
      <c r="B63" s="98"/>
      <c r="C63" s="97"/>
      <c r="D63" s="99"/>
      <c r="E63" s="99"/>
      <c r="K63" s="3"/>
      <c r="L63" s="117" t="s">
        <v>248</v>
      </c>
      <c r="M63" s="117"/>
      <c r="N63" s="117"/>
      <c r="O63" s="97"/>
      <c r="P63" s="97"/>
    </row>
    <row r="64" spans="1:17" ht="15.75" customHeight="1" x14ac:dyDescent="0.25">
      <c r="A64" s="97"/>
      <c r="B64" s="118" t="s">
        <v>249</v>
      </c>
      <c r="C64" s="118"/>
      <c r="D64" s="99"/>
      <c r="E64" s="99"/>
      <c r="K64" s="3"/>
      <c r="L64" s="3"/>
      <c r="M64" s="119" t="s">
        <v>250</v>
      </c>
      <c r="N64" s="119"/>
      <c r="O64" s="120"/>
      <c r="P64" s="120"/>
      <c r="Q64" s="120"/>
    </row>
  </sheetData>
  <mergeCells count="15">
    <mergeCell ref="L63:N63"/>
    <mergeCell ref="B64:C64"/>
    <mergeCell ref="M64:N64"/>
    <mergeCell ref="A7:A8"/>
    <mergeCell ref="B7:B8"/>
    <mergeCell ref="C7:C8"/>
    <mergeCell ref="D7:H7"/>
    <mergeCell ref="I7:M7"/>
    <mergeCell ref="N7:N8"/>
    <mergeCell ref="A1:D1"/>
    <mergeCell ref="J1:N1"/>
    <mergeCell ref="A2:D2"/>
    <mergeCell ref="J2:N2"/>
    <mergeCell ref="A4:N4"/>
    <mergeCell ref="A5:N5"/>
  </mergeCells>
  <pageMargins left="0.28000000000000003" right="0.27" top="0.26" bottom="0.35" header="0.2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Dự báo nâng lương cuối 2021</vt:lpstr>
      <vt:lpstr>đầu 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BALICH</cp:lastModifiedBy>
  <cp:lastPrinted>2021-11-03T02:40:13Z</cp:lastPrinted>
  <dcterms:created xsi:type="dcterms:W3CDTF">2020-06-24T06:57:47Z</dcterms:created>
  <dcterms:modified xsi:type="dcterms:W3CDTF">2021-11-03T02:40:40Z</dcterms:modified>
</cp:coreProperties>
</file>