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 activeTab="1"/>
  </bookViews>
  <sheets>
    <sheet name="đảng viên hưởng PC cấp ủy 0,3" sheetId="4" r:id="rId1"/>
    <sheet name="Các đảng viên đơn vị" sheetId="1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D20" i="4" l="1"/>
  <c r="E20" i="4"/>
  <c r="F20" i="4"/>
  <c r="G20" i="4"/>
  <c r="H20" i="4"/>
  <c r="I20" i="4"/>
  <c r="C20" i="4"/>
  <c r="J20" i="4"/>
  <c r="J11" i="4"/>
  <c r="J12" i="4"/>
  <c r="J13" i="4"/>
  <c r="J14" i="4"/>
  <c r="J15" i="4"/>
  <c r="J16" i="4"/>
  <c r="J17" i="4"/>
  <c r="J18" i="4"/>
  <c r="J19" i="4"/>
  <c r="J10" i="4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 l="1"/>
  <c r="D116" i="1"/>
  <c r="C116" i="1"/>
  <c r="F115" i="1"/>
  <c r="G115" i="1" s="1"/>
  <c r="H115" i="1" s="1"/>
  <c r="I115" i="1" s="1"/>
  <c r="J115" i="1" s="1"/>
  <c r="F114" i="1"/>
  <c r="G114" i="1" s="1"/>
  <c r="H114" i="1" s="1"/>
  <c r="I114" i="1" s="1"/>
  <c r="J114" i="1" s="1"/>
  <c r="F113" i="1"/>
  <c r="G113" i="1" s="1"/>
  <c r="H113" i="1" s="1"/>
  <c r="I113" i="1" s="1"/>
  <c r="J113" i="1" s="1"/>
  <c r="F112" i="1"/>
  <c r="G112" i="1" s="1"/>
  <c r="H112" i="1" s="1"/>
  <c r="I112" i="1" s="1"/>
  <c r="J112" i="1" s="1"/>
  <c r="F111" i="1"/>
  <c r="G111" i="1" s="1"/>
  <c r="H111" i="1" s="1"/>
  <c r="I111" i="1" s="1"/>
  <c r="J111" i="1" s="1"/>
  <c r="G109" i="1"/>
  <c r="H109" i="1" s="1"/>
  <c r="I109" i="1" s="1"/>
  <c r="J109" i="1" s="1"/>
  <c r="G108" i="1"/>
  <c r="H108" i="1" s="1"/>
  <c r="I108" i="1" s="1"/>
  <c r="J108" i="1" s="1"/>
  <c r="G107" i="1"/>
  <c r="H107" i="1" s="1"/>
  <c r="I107" i="1" s="1"/>
  <c r="J107" i="1" s="1"/>
  <c r="G106" i="1"/>
  <c r="H106" i="1" s="1"/>
  <c r="I106" i="1" s="1"/>
  <c r="J106" i="1" s="1"/>
  <c r="F105" i="1"/>
  <c r="G105" i="1" s="1"/>
  <c r="H105" i="1" s="1"/>
  <c r="I105" i="1" s="1"/>
  <c r="J105" i="1" s="1"/>
  <c r="G104" i="1"/>
  <c r="H104" i="1" s="1"/>
  <c r="I104" i="1" s="1"/>
  <c r="J104" i="1" s="1"/>
  <c r="G103" i="1"/>
  <c r="H103" i="1" s="1"/>
  <c r="I103" i="1" s="1"/>
  <c r="J103" i="1" s="1"/>
  <c r="G101" i="1"/>
  <c r="H101" i="1" s="1"/>
  <c r="I101" i="1" s="1"/>
  <c r="J101" i="1" s="1"/>
  <c r="G100" i="1"/>
  <c r="H100" i="1" s="1"/>
  <c r="I100" i="1" s="1"/>
  <c r="J100" i="1" s="1"/>
  <c r="G99" i="1"/>
  <c r="H99" i="1" s="1"/>
  <c r="I99" i="1" s="1"/>
  <c r="J99" i="1" s="1"/>
  <c r="G98" i="1"/>
  <c r="H98" i="1" s="1"/>
  <c r="I98" i="1" s="1"/>
  <c r="J98" i="1" s="1"/>
  <c r="F97" i="1"/>
  <c r="G97" i="1" s="1"/>
  <c r="H97" i="1" s="1"/>
  <c r="I97" i="1" s="1"/>
  <c r="J97" i="1" s="1"/>
  <c r="G96" i="1"/>
  <c r="H96" i="1" s="1"/>
  <c r="I96" i="1" s="1"/>
  <c r="J96" i="1" s="1"/>
  <c r="G95" i="1"/>
  <c r="H95" i="1" s="1"/>
  <c r="I95" i="1" s="1"/>
  <c r="J95" i="1" s="1"/>
  <c r="G94" i="1"/>
  <c r="H94" i="1" s="1"/>
  <c r="I94" i="1" s="1"/>
  <c r="J94" i="1" s="1"/>
  <c r="G92" i="1"/>
  <c r="H92" i="1" s="1"/>
  <c r="I92" i="1" s="1"/>
  <c r="J92" i="1" s="1"/>
  <c r="G91" i="1"/>
  <c r="H91" i="1" s="1"/>
  <c r="I91" i="1" s="1"/>
  <c r="J91" i="1" s="1"/>
  <c r="G90" i="1"/>
  <c r="H90" i="1" s="1"/>
  <c r="I90" i="1" s="1"/>
  <c r="J90" i="1" s="1"/>
  <c r="G89" i="1"/>
  <c r="H89" i="1" s="1"/>
  <c r="I89" i="1" s="1"/>
  <c r="J89" i="1" s="1"/>
  <c r="G88" i="1"/>
  <c r="H88" i="1" s="1"/>
  <c r="I88" i="1" s="1"/>
  <c r="J88" i="1" s="1"/>
  <c r="G87" i="1"/>
  <c r="H87" i="1" s="1"/>
  <c r="I87" i="1" s="1"/>
  <c r="J87" i="1" s="1"/>
  <c r="J83" i="1" s="1"/>
  <c r="G86" i="1"/>
  <c r="H86" i="1" s="1"/>
  <c r="I86" i="1" s="1"/>
  <c r="J86" i="1" s="1"/>
  <c r="F85" i="1"/>
  <c r="G85" i="1" s="1"/>
  <c r="H85" i="1" s="1"/>
  <c r="I85" i="1" s="1"/>
  <c r="J85" i="1" s="1"/>
  <c r="G84" i="1"/>
  <c r="H84" i="1" s="1"/>
  <c r="I84" i="1" s="1"/>
  <c r="J84" i="1" s="1"/>
  <c r="G82" i="1"/>
  <c r="H82" i="1" s="1"/>
  <c r="I82" i="1" s="1"/>
  <c r="J82" i="1" s="1"/>
  <c r="G81" i="1"/>
  <c r="H81" i="1" s="1"/>
  <c r="I81" i="1" s="1"/>
  <c r="J81" i="1" s="1"/>
  <c r="G80" i="1"/>
  <c r="H80" i="1" s="1"/>
  <c r="I80" i="1" s="1"/>
  <c r="J80" i="1" s="1"/>
  <c r="G79" i="1"/>
  <c r="H79" i="1" s="1"/>
  <c r="I79" i="1" s="1"/>
  <c r="J79" i="1" s="1"/>
  <c r="G78" i="1"/>
  <c r="H78" i="1" s="1"/>
  <c r="I78" i="1" s="1"/>
  <c r="J78" i="1" s="1"/>
  <c r="F77" i="1"/>
  <c r="G77" i="1" s="1"/>
  <c r="H77" i="1" s="1"/>
  <c r="I77" i="1" s="1"/>
  <c r="J77" i="1" s="1"/>
  <c r="G76" i="1"/>
  <c r="H76" i="1" s="1"/>
  <c r="I76" i="1" s="1"/>
  <c r="J76" i="1" s="1"/>
  <c r="F75" i="1"/>
  <c r="G75" i="1" s="1"/>
  <c r="H75" i="1" s="1"/>
  <c r="I75" i="1" s="1"/>
  <c r="J75" i="1" s="1"/>
  <c r="F74" i="1"/>
  <c r="G74" i="1" s="1"/>
  <c r="H74" i="1" s="1"/>
  <c r="I74" i="1" s="1"/>
  <c r="J74" i="1" s="1"/>
  <c r="F73" i="1"/>
  <c r="G73" i="1" s="1"/>
  <c r="H73" i="1" s="1"/>
  <c r="I73" i="1" s="1"/>
  <c r="J73" i="1" s="1"/>
  <c r="G72" i="1"/>
  <c r="H72" i="1" s="1"/>
  <c r="I72" i="1" s="1"/>
  <c r="J72" i="1" s="1"/>
  <c r="G71" i="1"/>
  <c r="H71" i="1" s="1"/>
  <c r="I71" i="1" s="1"/>
  <c r="J71" i="1" s="1"/>
  <c r="F70" i="1"/>
  <c r="G70" i="1" s="1"/>
  <c r="H70" i="1" s="1"/>
  <c r="I70" i="1" s="1"/>
  <c r="J70" i="1" s="1"/>
  <c r="G69" i="1"/>
  <c r="H69" i="1" s="1"/>
  <c r="I69" i="1" s="1"/>
  <c r="J69" i="1" s="1"/>
  <c r="G68" i="1"/>
  <c r="H68" i="1" s="1"/>
  <c r="I68" i="1" s="1"/>
  <c r="J68" i="1" s="1"/>
  <c r="G67" i="1"/>
  <c r="H67" i="1" s="1"/>
  <c r="I67" i="1" s="1"/>
  <c r="J67" i="1" s="1"/>
  <c r="G66" i="1"/>
  <c r="H66" i="1" s="1"/>
  <c r="I66" i="1" s="1"/>
  <c r="J66" i="1" s="1"/>
  <c r="G65" i="1"/>
  <c r="H65" i="1" s="1"/>
  <c r="I65" i="1" s="1"/>
  <c r="J65" i="1" s="1"/>
  <c r="G64" i="1"/>
  <c r="H64" i="1" s="1"/>
  <c r="I64" i="1" s="1"/>
  <c r="J64" i="1" s="1"/>
  <c r="G63" i="1"/>
  <c r="H63" i="1" s="1"/>
  <c r="I63" i="1" s="1"/>
  <c r="J63" i="1" s="1"/>
  <c r="F61" i="1"/>
  <c r="G61" i="1" s="1"/>
  <c r="H61" i="1" s="1"/>
  <c r="I61" i="1" s="1"/>
  <c r="J61" i="1" s="1"/>
  <c r="F60" i="1"/>
  <c r="G60" i="1" s="1"/>
  <c r="H60" i="1" s="1"/>
  <c r="I60" i="1" s="1"/>
  <c r="J60" i="1" s="1"/>
  <c r="F59" i="1"/>
  <c r="G59" i="1" s="1"/>
  <c r="H59" i="1" s="1"/>
  <c r="I59" i="1" s="1"/>
  <c r="J59" i="1" s="1"/>
  <c r="F58" i="1"/>
  <c r="G58" i="1" s="1"/>
  <c r="H58" i="1" s="1"/>
  <c r="I58" i="1" s="1"/>
  <c r="J58" i="1" s="1"/>
  <c r="G57" i="1"/>
  <c r="H57" i="1" s="1"/>
  <c r="I57" i="1" s="1"/>
  <c r="J57" i="1" s="1"/>
  <c r="G56" i="1"/>
  <c r="H56" i="1" s="1"/>
  <c r="I56" i="1" s="1"/>
  <c r="J56" i="1" s="1"/>
  <c r="G55" i="1"/>
  <c r="H55" i="1" s="1"/>
  <c r="I55" i="1" s="1"/>
  <c r="J55" i="1" s="1"/>
  <c r="G54" i="1"/>
  <c r="H54" i="1" s="1"/>
  <c r="I54" i="1" s="1"/>
  <c r="J54" i="1" s="1"/>
  <c r="G53" i="1"/>
  <c r="H53" i="1" s="1"/>
  <c r="I53" i="1" s="1"/>
  <c r="J53" i="1" s="1"/>
  <c r="G52" i="1"/>
  <c r="H52" i="1" s="1"/>
  <c r="I52" i="1" s="1"/>
  <c r="J52" i="1" s="1"/>
  <c r="G51" i="1"/>
  <c r="H51" i="1" s="1"/>
  <c r="I51" i="1" s="1"/>
  <c r="J51" i="1" s="1"/>
  <c r="G50" i="1"/>
  <c r="H50" i="1" s="1"/>
  <c r="I50" i="1" s="1"/>
  <c r="J50" i="1" s="1"/>
  <c r="G49" i="1"/>
  <c r="H49" i="1" s="1"/>
  <c r="I49" i="1" s="1"/>
  <c r="J49" i="1" s="1"/>
  <c r="G48" i="1"/>
  <c r="H48" i="1" s="1"/>
  <c r="I48" i="1" s="1"/>
  <c r="J48" i="1" s="1"/>
  <c r="F47" i="1"/>
  <c r="G47" i="1" s="1"/>
  <c r="H47" i="1" s="1"/>
  <c r="I47" i="1" s="1"/>
  <c r="J47" i="1" s="1"/>
  <c r="G45" i="1"/>
  <c r="H45" i="1" s="1"/>
  <c r="I45" i="1" s="1"/>
  <c r="J45" i="1" s="1"/>
  <c r="G44" i="1"/>
  <c r="H44" i="1" s="1"/>
  <c r="I44" i="1" s="1"/>
  <c r="J44" i="1" s="1"/>
  <c r="G43" i="1"/>
  <c r="H43" i="1" s="1"/>
  <c r="I43" i="1" s="1"/>
  <c r="J43" i="1" s="1"/>
  <c r="G42" i="1"/>
  <c r="H42" i="1" s="1"/>
  <c r="I42" i="1" s="1"/>
  <c r="J42" i="1" s="1"/>
  <c r="F41" i="1"/>
  <c r="G41" i="1" s="1"/>
  <c r="H41" i="1" s="1"/>
  <c r="I41" i="1" s="1"/>
  <c r="J41" i="1" s="1"/>
  <c r="G40" i="1"/>
  <c r="H40" i="1" s="1"/>
  <c r="I40" i="1" s="1"/>
  <c r="J40" i="1" s="1"/>
  <c r="G39" i="1"/>
  <c r="H39" i="1" s="1"/>
  <c r="I39" i="1" s="1"/>
  <c r="J39" i="1" s="1"/>
  <c r="G38" i="1"/>
  <c r="H38" i="1" s="1"/>
  <c r="I38" i="1" s="1"/>
  <c r="J38" i="1" s="1"/>
  <c r="G37" i="1"/>
  <c r="H37" i="1" s="1"/>
  <c r="I37" i="1" s="1"/>
  <c r="J37" i="1" s="1"/>
  <c r="G36" i="1"/>
  <c r="H36" i="1" s="1"/>
  <c r="I36" i="1" s="1"/>
  <c r="J36" i="1" s="1"/>
  <c r="G35" i="1"/>
  <c r="H35" i="1" s="1"/>
  <c r="I35" i="1" s="1"/>
  <c r="J35" i="1" s="1"/>
  <c r="G34" i="1"/>
  <c r="H34" i="1" s="1"/>
  <c r="I34" i="1" s="1"/>
  <c r="J34" i="1" s="1"/>
  <c r="G33" i="1"/>
  <c r="H33" i="1" s="1"/>
  <c r="I33" i="1" s="1"/>
  <c r="J33" i="1" s="1"/>
  <c r="G32" i="1"/>
  <c r="H32" i="1" s="1"/>
  <c r="I32" i="1" s="1"/>
  <c r="J32" i="1" s="1"/>
  <c r="G31" i="1"/>
  <c r="H31" i="1" s="1"/>
  <c r="I31" i="1" s="1"/>
  <c r="J31" i="1" s="1"/>
  <c r="G29" i="1"/>
  <c r="H29" i="1" s="1"/>
  <c r="I29" i="1" s="1"/>
  <c r="J29" i="1" s="1"/>
  <c r="G28" i="1"/>
  <c r="H28" i="1" s="1"/>
  <c r="I28" i="1" s="1"/>
  <c r="J28" i="1" s="1"/>
  <c r="G27" i="1"/>
  <c r="H27" i="1" s="1"/>
  <c r="I27" i="1" s="1"/>
  <c r="J27" i="1" s="1"/>
  <c r="G26" i="1"/>
  <c r="H26" i="1" s="1"/>
  <c r="I26" i="1" s="1"/>
  <c r="J26" i="1" s="1"/>
  <c r="G25" i="1"/>
  <c r="H25" i="1" s="1"/>
  <c r="I25" i="1" s="1"/>
  <c r="J25" i="1" s="1"/>
  <c r="G24" i="1"/>
  <c r="H24" i="1" s="1"/>
  <c r="I24" i="1" s="1"/>
  <c r="J24" i="1" s="1"/>
  <c r="G23" i="1"/>
  <c r="H23" i="1" s="1"/>
  <c r="I23" i="1" s="1"/>
  <c r="J23" i="1" s="1"/>
  <c r="G22" i="1"/>
  <c r="H22" i="1" s="1"/>
  <c r="I22" i="1" s="1"/>
  <c r="J22" i="1" s="1"/>
  <c r="G21" i="1"/>
  <c r="H21" i="1" s="1"/>
  <c r="I21" i="1" s="1"/>
  <c r="J21" i="1" s="1"/>
  <c r="F20" i="1"/>
  <c r="G20" i="1" s="1"/>
  <c r="H20" i="1" s="1"/>
  <c r="I20" i="1" s="1"/>
  <c r="J20" i="1" s="1"/>
  <c r="G19" i="1"/>
  <c r="H19" i="1" s="1"/>
  <c r="I19" i="1" s="1"/>
  <c r="J19" i="1" s="1"/>
  <c r="G18" i="1"/>
  <c r="H18" i="1" s="1"/>
  <c r="I18" i="1" s="1"/>
  <c r="J18" i="1" s="1"/>
  <c r="F17" i="1"/>
  <c r="G17" i="1" s="1"/>
  <c r="H17" i="1" s="1"/>
  <c r="I17" i="1" s="1"/>
  <c r="J17" i="1" s="1"/>
  <c r="F16" i="1"/>
  <c r="G16" i="1" s="1"/>
  <c r="H16" i="1" s="1"/>
  <c r="I16" i="1" s="1"/>
  <c r="J16" i="1" s="1"/>
  <c r="F15" i="1"/>
  <c r="G15" i="1" s="1"/>
  <c r="H15" i="1" s="1"/>
  <c r="I15" i="1" s="1"/>
  <c r="J15" i="1" s="1"/>
  <c r="G14" i="1"/>
  <c r="H14" i="1" s="1"/>
  <c r="I14" i="1" s="1"/>
  <c r="J14" i="1" s="1"/>
  <c r="G13" i="1"/>
  <c r="H13" i="1" s="1"/>
  <c r="I13" i="1" s="1"/>
  <c r="J13" i="1" s="1"/>
  <c r="G12" i="1"/>
  <c r="H12" i="1" s="1"/>
  <c r="I12" i="1" s="1"/>
  <c r="J12" i="1" s="1"/>
  <c r="G11" i="1"/>
  <c r="H11" i="1" s="1"/>
  <c r="I11" i="1" s="1"/>
  <c r="J11" i="1" s="1"/>
  <c r="I10" i="4" l="1"/>
  <c r="J10" i="1"/>
  <c r="J62" i="1"/>
  <c r="J46" i="1"/>
  <c r="J93" i="1"/>
  <c r="J110" i="1"/>
  <c r="J30" i="1"/>
  <c r="G116" i="1"/>
  <c r="F116" i="1"/>
  <c r="I116" i="1"/>
  <c r="H116" i="1"/>
  <c r="J116" i="1" l="1"/>
  <c r="C21" i="4"/>
  <c r="C117" i="1"/>
</calcChain>
</file>

<file path=xl/sharedStrings.xml><?xml version="1.0" encoding="utf-8"?>
<sst xmlns="http://schemas.openxmlformats.org/spreadsheetml/2006/main" count="178" uniqueCount="142">
  <si>
    <t xml:space="preserve">         SỞ Y TẾ NGHỆ AN</t>
  </si>
  <si>
    <t>CỘNG HÒA XÃ HỘI CHỦ NGHĨA VIỆT NAM</t>
  </si>
  <si>
    <t xml:space="preserve">TRUNG TÂM Y TẾ QUỲ CHÂU </t>
  </si>
  <si>
    <t>Độc lập - Tự do - Hạnh phúc</t>
  </si>
  <si>
    <t>TT</t>
  </si>
  <si>
    <t>Họ và tên</t>
  </si>
  <si>
    <t>Hệ số lương</t>
  </si>
  <si>
    <t>Phụ cấp tính nộp Đảng phí</t>
  </si>
  <si>
    <t>Ghi chú</t>
  </si>
  <si>
    <t>Chức vụ</t>
  </si>
  <si>
    <t>Vượt khung</t>
  </si>
  <si>
    <t>Cộng phụ cấp</t>
  </si>
  <si>
    <t>%</t>
  </si>
  <si>
    <t>Hệ số</t>
  </si>
  <si>
    <t>I</t>
  </si>
  <si>
    <t>Chi bộ Phòng khám</t>
  </si>
  <si>
    <t>Vi Thị Xuân</t>
  </si>
  <si>
    <t>Vi Thị Hương</t>
  </si>
  <si>
    <t>Lữ Thị Thuận</t>
  </si>
  <si>
    <t>Vi Thị Hải Hậu</t>
  </si>
  <si>
    <t>Lang Thị Hoa</t>
  </si>
  <si>
    <t>Lê Thị Nga</t>
  </si>
  <si>
    <t>Lang Thị Chiến</t>
  </si>
  <si>
    <t>Phan Thị Hải Yến</t>
  </si>
  <si>
    <t>Nguyễn Đình Phùng</t>
  </si>
  <si>
    <t>Lang Văn Thuận</t>
  </si>
  <si>
    <t>Cao Thị Huyền</t>
  </si>
  <si>
    <t>Vi Nam Đông</t>
  </si>
  <si>
    <t>Trần Thị Thúy Ngân</t>
  </si>
  <si>
    <t>Lô Thị Mơ</t>
  </si>
  <si>
    <t>Hủn Vi Thành</t>
  </si>
  <si>
    <t>Sầm thị Hà</t>
  </si>
  <si>
    <t>Cao Văn Khánh</t>
  </si>
  <si>
    <t>Lương Xuân Quỳnh</t>
  </si>
  <si>
    <t>Lương Văn Thương</t>
  </si>
  <si>
    <t>II</t>
  </si>
  <si>
    <t>Chi bộ Hậu cần</t>
  </si>
  <si>
    <t>Đặng Tân Minh</t>
  </si>
  <si>
    <t>Hoàng Anh Hiệp</t>
  </si>
  <si>
    <t>Lê Hữu Ngọc</t>
  </si>
  <si>
    <t>Vi Thị Hồng Bé</t>
  </si>
  <si>
    <t>Đặng Thị Ninh</t>
  </si>
  <si>
    <t>Trương Đỗ Mỹ</t>
  </si>
  <si>
    <t>Đinh Ngọc Khiêm</t>
  </si>
  <si>
    <t>Phan Thị Lài</t>
  </si>
  <si>
    <t>Trần Thức Huy</t>
  </si>
  <si>
    <t>Mạc Thành Linh</t>
  </si>
  <si>
    <t>Lữ Thị Minh</t>
  </si>
  <si>
    <t>Lang Thị Hà</t>
  </si>
  <si>
    <t>Thái Thị Hải Anh</t>
  </si>
  <si>
    <t>Tống Thị Cúc</t>
  </si>
  <si>
    <t>Lang Thị Hồng Lan</t>
  </si>
  <si>
    <t>III</t>
  </si>
  <si>
    <t>Chi bộ Nội nhi lây</t>
  </si>
  <si>
    <t>Lương Thị Lan</t>
  </si>
  <si>
    <t>Lang Thị Nga</t>
  </si>
  <si>
    <t>Lương Thị Ngọc Ánh</t>
  </si>
  <si>
    <t>Nguyễn Thị Mai</t>
  </si>
  <si>
    <t>Lương Thị Bích Thủy</t>
  </si>
  <si>
    <t>Nguyễn Thị Thỏa</t>
  </si>
  <si>
    <t>Phạm Thị Thủy</t>
  </si>
  <si>
    <t>Nguyễn Thị Thu Hoài</t>
  </si>
  <si>
    <t>Lê Thị Hải</t>
  </si>
  <si>
    <t>Vi Thị Nang</t>
  </si>
  <si>
    <t>Quang Thị Yến</t>
  </si>
  <si>
    <t>Nguyễn Tiến Dũng</t>
  </si>
  <si>
    <t>Trần Anh Tuấn</t>
  </si>
  <si>
    <t>Lữ Thị Ly</t>
  </si>
  <si>
    <t>Lim Thị Phương Thảo</t>
  </si>
  <si>
    <t>IV</t>
  </si>
  <si>
    <t>Chi bộ Ngoại sản</t>
  </si>
  <si>
    <t>Lô Thanh Qúy</t>
  </si>
  <si>
    <t>Lương Văn Thủy</t>
  </si>
  <si>
    <t>Lô Thanh Ngọc</t>
  </si>
  <si>
    <t>Châu Minh Cương</t>
  </si>
  <si>
    <t>Vy Thị Danh</t>
  </si>
  <si>
    <t>Lê Việt Thắng</t>
  </si>
  <si>
    <t>Tống Thị Mỹ Châu</t>
  </si>
  <si>
    <t>Vy Thị Vinh</t>
  </si>
  <si>
    <t>Lương Thị Tuyết</t>
  </si>
  <si>
    <t>Nguyễn Thị Khuyên</t>
  </si>
  <si>
    <t>Nguyễn Thị Bích Vân</t>
  </si>
  <si>
    <t>Trần Thị Thu</t>
  </si>
  <si>
    <t>Hoàng Thị Hường</t>
  </si>
  <si>
    <t>Hoàng Thị Tuyết</t>
  </si>
  <si>
    <t>Đinh Thị Hạnh</t>
  </si>
  <si>
    <t>Lang Thị Kiều</t>
  </si>
  <si>
    <t>Nguyễn Văn Hiếu</t>
  </si>
  <si>
    <t>Lê Thị Thu Huyền</t>
  </si>
  <si>
    <t>Nguyễn Thị Phương</t>
  </si>
  <si>
    <t>Lương Anh Sơn</t>
  </si>
  <si>
    <t>V</t>
  </si>
  <si>
    <t>Chi bộ Kế hoạch tổng hợp</t>
  </si>
  <si>
    <t>Hà Văn Hải</t>
  </si>
  <si>
    <t>Trần Thị Hương</t>
  </si>
  <si>
    <t>Lương Thị Loan</t>
  </si>
  <si>
    <t>Vi Văn Chung</t>
  </si>
  <si>
    <t>Lý Thị Nhung</t>
  </si>
  <si>
    <t>Vi Văn Ngọc</t>
  </si>
  <si>
    <t>Lang Văn Duy</t>
  </si>
  <si>
    <t>Đinh Thị Thu Trang</t>
  </si>
  <si>
    <t>VI</t>
  </si>
  <si>
    <t>Chi bộ Dự phòng</t>
  </si>
  <si>
    <t>Vi Văn Thắng</t>
  </si>
  <si>
    <t>Tống Thị Hằng</t>
  </si>
  <si>
    <t>Lô Thanh Hương</t>
  </si>
  <si>
    <t>Sầm Thị Nga</t>
  </si>
  <si>
    <t>Nguyễn Trọng Khánh</t>
  </si>
  <si>
    <t>Vi Thị Tư</t>
  </si>
  <si>
    <t>Vi Thị Bốn</t>
  </si>
  <si>
    <t>Lô Thị Thu</t>
  </si>
  <si>
    <t>Trương Thanh Tâm</t>
  </si>
  <si>
    <t>Phan Xuân Đức</t>
  </si>
  <si>
    <t>Lim Trung Hiếu</t>
  </si>
  <si>
    <t>Phan Bá Lịch</t>
  </si>
  <si>
    <r>
      <t>Lương Việt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Khoa</t>
    </r>
  </si>
  <si>
    <t>Vi Văn Nhất</t>
  </si>
  <si>
    <t>Phạm Đình Thuần</t>
  </si>
  <si>
    <t>Nguyễn Thị Trang Nhung</t>
  </si>
  <si>
    <t>VII</t>
  </si>
  <si>
    <t>Chi bộ dân số</t>
  </si>
  <si>
    <t>Lê Hữu Mùi</t>
  </si>
  <si>
    <t>Sầm Thị Mai</t>
  </si>
  <si>
    <t>Lang Thị Hằng</t>
  </si>
  <si>
    <t>Hoàng Thị Thu Hiền</t>
  </si>
  <si>
    <t>Nguyễn Thị Tâm</t>
  </si>
  <si>
    <t>TỔNG CỘNG:</t>
  </si>
  <si>
    <t>Tiền ghi bằng chữ:</t>
  </si>
  <si>
    <t>Quỳ Châu, ngày …. tháng ... năm 2020</t>
  </si>
  <si>
    <t>NGƯỜI LẬP BIỂU</t>
  </si>
  <si>
    <t>THỦ TRƯỞNG ĐƠN VỊ</t>
  </si>
  <si>
    <t>Số tiền ủng hộ 1 ngày lương</t>
  </si>
  <si>
    <t>Tổng cộng hệ số lương và phụ cấp</t>
  </si>
  <si>
    <t xml:space="preserve">Tiền lương 1 tháng </t>
  </si>
  <si>
    <t xml:space="preserve">Nộp ủng hộ quỹ Xây dựng các mô hình trồng cây bản địa và giúp đỡ xã Diên Lãm </t>
  </si>
  <si>
    <t>từ năm 2020 - 2025 ( Theo chỉ thị 05/CT-BCT ngày 15/5/2016 )</t>
  </si>
  <si>
    <t>DANH SÁCH CÁN BỘ LÀ ĐẢNG VIÊN TẠI TRUNG TÂM Y TẾ</t>
  </si>
  <si>
    <t>Hưu</t>
  </si>
  <si>
    <t>DANH SÁCH CÁN BỘ ĐẢNG VIÊN LÀ CẤP ỦY TẠI TRUNG TÂM Y TẾ</t>
  </si>
  <si>
    <t>Hệ số cấp ủy</t>
  </si>
  <si>
    <t xml:space="preserve">Tiền cấp ủy 1 tháng </t>
  </si>
  <si>
    <t xml:space="preserve">Số tiền ủng hộ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</si>
</sst>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00"/>
  </numFmts>
  <fonts count="18" x14ac:knownFonts="1"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3"/>
      <name val="Times New Roman"/>
      <family val="1"/>
    </font>
    <font>
      <b/>
      <i/>
      <sz val="13"/>
      <color indexed="8"/>
      <name val="Times New Roman"/>
      <family val="1"/>
    </font>
    <font>
      <b/>
      <sz val="13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/>
    </xf>
    <xf numFmtId="0" fontId="8" fillId="0" borderId="15" xfId="0" applyFont="1" applyBorder="1" applyAlignment="1">
      <alignment horizontal="justify" vertical="center" wrapText="1"/>
    </xf>
    <xf numFmtId="4" fontId="11" fillId="0" borderId="15" xfId="0" applyNumberFormat="1" applyFont="1" applyBorder="1" applyAlignment="1">
      <alignment horizontal="right"/>
    </xf>
    <xf numFmtId="164" fontId="11" fillId="0" borderId="15" xfId="1" applyNumberFormat="1" applyFont="1" applyBorder="1" applyAlignment="1">
      <alignment horizontal="right"/>
    </xf>
    <xf numFmtId="165" fontId="11" fillId="0" borderId="15" xfId="0" applyNumberFormat="1" applyFont="1" applyBorder="1" applyAlignment="1">
      <alignment horizontal="right"/>
    </xf>
    <xf numFmtId="165" fontId="6" fillId="0" borderId="15" xfId="0" applyNumberFormat="1" applyFont="1" applyBorder="1" applyAlignment="1">
      <alignment horizontal="right"/>
    </xf>
    <xf numFmtId="165" fontId="4" fillId="0" borderId="18" xfId="1" applyNumberFormat="1" applyFont="1" applyBorder="1" applyAlignment="1">
      <alignment horizontal="center"/>
    </xf>
    <xf numFmtId="165" fontId="11" fillId="0" borderId="0" xfId="0" applyNumberFormat="1" applyFont="1"/>
    <xf numFmtId="0" fontId="11" fillId="0" borderId="0" xfId="0" applyFont="1"/>
    <xf numFmtId="165" fontId="11" fillId="0" borderId="15" xfId="1" applyNumberFormat="1" applyFont="1" applyBorder="1" applyAlignment="1">
      <alignment horizontal="right"/>
    </xf>
    <xf numFmtId="165" fontId="2" fillId="0" borderId="18" xfId="1" applyNumberFormat="1" applyFont="1" applyBorder="1" applyAlignment="1">
      <alignment horizontal="center"/>
    </xf>
    <xf numFmtId="165" fontId="4" fillId="2" borderId="18" xfId="1" applyNumberFormat="1" applyFont="1" applyFill="1" applyBorder="1" applyAlignment="1">
      <alignment horizontal="center"/>
    </xf>
    <xf numFmtId="0" fontId="13" fillId="0" borderId="15" xfId="0" applyFont="1" applyBorder="1" applyAlignment="1">
      <alignment horizontal="justify" vertical="center" wrapText="1"/>
    </xf>
    <xf numFmtId="4" fontId="11" fillId="0" borderId="9" xfId="0" applyNumberFormat="1" applyFont="1" applyBorder="1" applyAlignment="1">
      <alignment horizontal="right"/>
    </xf>
    <xf numFmtId="0" fontId="10" fillId="2" borderId="19" xfId="1" applyFont="1" applyFill="1" applyBorder="1" applyAlignment="1">
      <alignment horizontal="center"/>
    </xf>
    <xf numFmtId="0" fontId="4" fillId="0" borderId="15" xfId="0" applyFont="1" applyBorder="1"/>
    <xf numFmtId="166" fontId="12" fillId="3" borderId="21" xfId="1" applyNumberFormat="1" applyFont="1" applyFill="1" applyBorder="1" applyAlignment="1">
      <alignment horizontal="center" vertical="center"/>
    </xf>
    <xf numFmtId="0" fontId="2" fillId="3" borderId="22" xfId="1" applyFont="1" applyFill="1" applyBorder="1"/>
    <xf numFmtId="4" fontId="6" fillId="3" borderId="22" xfId="0" applyNumberFormat="1" applyFont="1" applyFill="1" applyBorder="1" applyAlignment="1">
      <alignment horizontal="right"/>
    </xf>
    <xf numFmtId="3" fontId="6" fillId="3" borderId="22" xfId="0" applyNumberFormat="1" applyFont="1" applyFill="1" applyBorder="1" applyAlignment="1">
      <alignment horizontal="right"/>
    </xf>
    <xf numFmtId="165" fontId="2" fillId="3" borderId="23" xfId="0" applyNumberFormat="1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165" fontId="4" fillId="0" borderId="0" xfId="0" applyNumberFormat="1" applyFont="1" applyBorder="1"/>
    <xf numFmtId="165" fontId="11" fillId="0" borderId="0" xfId="0" applyNumberFormat="1" applyFont="1" applyBorder="1"/>
    <xf numFmtId="165" fontId="6" fillId="0" borderId="0" xfId="0" applyNumberFormat="1" applyFont="1" applyBorder="1"/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15" fillId="0" borderId="0" xfId="0" applyFont="1"/>
    <xf numFmtId="0" fontId="16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center"/>
    </xf>
    <xf numFmtId="165" fontId="7" fillId="5" borderId="15" xfId="0" applyNumberFormat="1" applyFont="1" applyFill="1" applyBorder="1" applyAlignment="1">
      <alignment horizontal="center" vertical="center" wrapText="1"/>
    </xf>
    <xf numFmtId="165" fontId="6" fillId="5" borderId="15" xfId="0" applyNumberFormat="1" applyFont="1" applyFill="1" applyBorder="1" applyAlignment="1">
      <alignment horizontal="right"/>
    </xf>
    <xf numFmtId="0" fontId="12" fillId="5" borderId="17" xfId="1" applyFont="1" applyFill="1" applyBorder="1" applyAlignment="1">
      <alignment horizontal="center"/>
    </xf>
    <xf numFmtId="0" fontId="2" fillId="5" borderId="15" xfId="1" applyFont="1" applyFill="1" applyBorder="1"/>
    <xf numFmtId="4" fontId="11" fillId="5" borderId="15" xfId="0" applyNumberFormat="1" applyFont="1" applyFill="1" applyBorder="1" applyAlignment="1">
      <alignment horizontal="right"/>
    </xf>
    <xf numFmtId="165" fontId="11" fillId="5" borderId="15" xfId="1" applyNumberFormat="1" applyFont="1" applyFill="1" applyBorder="1" applyAlignment="1">
      <alignment horizontal="right"/>
    </xf>
    <xf numFmtId="165" fontId="11" fillId="5" borderId="15" xfId="0" applyNumberFormat="1" applyFont="1" applyFill="1" applyBorder="1" applyAlignment="1">
      <alignment horizontal="right"/>
    </xf>
    <xf numFmtId="165" fontId="2" fillId="5" borderId="18" xfId="1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165" fontId="4" fillId="5" borderId="18" xfId="1" applyNumberFormat="1" applyFont="1" applyFill="1" applyBorder="1" applyAlignment="1">
      <alignment horizontal="center"/>
    </xf>
    <xf numFmtId="0" fontId="7" fillId="5" borderId="15" xfId="0" applyFont="1" applyFill="1" applyBorder="1" applyAlignment="1">
      <alignment horizontal="justify" vertical="center" wrapText="1"/>
    </xf>
    <xf numFmtId="0" fontId="14" fillId="5" borderId="15" xfId="0" applyFont="1" applyFill="1" applyBorder="1" applyAlignment="1">
      <alignment horizontal="justify" vertical="center" wrapText="1"/>
    </xf>
    <xf numFmtId="0" fontId="12" fillId="5" borderId="19" xfId="1" applyFont="1" applyFill="1" applyBorder="1" applyAlignment="1">
      <alignment horizontal="center"/>
    </xf>
    <xf numFmtId="0" fontId="14" fillId="5" borderId="9" xfId="0" applyFont="1" applyFill="1" applyBorder="1" applyAlignment="1">
      <alignment horizontal="justify" vertical="center" wrapText="1"/>
    </xf>
    <xf numFmtId="4" fontId="11" fillId="5" borderId="9" xfId="0" applyNumberFormat="1" applyFont="1" applyFill="1" applyBorder="1" applyAlignment="1">
      <alignment horizontal="right"/>
    </xf>
    <xf numFmtId="165" fontId="11" fillId="5" borderId="9" xfId="1" applyNumberFormat="1" applyFont="1" applyFill="1" applyBorder="1" applyAlignment="1">
      <alignment horizontal="right"/>
    </xf>
    <xf numFmtId="165" fontId="11" fillId="5" borderId="9" xfId="0" applyNumberFormat="1" applyFont="1" applyFill="1" applyBorder="1" applyAlignment="1">
      <alignment horizontal="right"/>
    </xf>
    <xf numFmtId="165" fontId="2" fillId="5" borderId="2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 vertical="top" wrapText="1"/>
    </xf>
    <xf numFmtId="0" fontId="17" fillId="4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_Luong 20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0</xdr:rowOff>
    </xdr:from>
    <xdr:to>
      <xdr:col>1</xdr:col>
      <xdr:colOff>1371600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419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2</xdr:row>
      <xdr:rowOff>19050</xdr:rowOff>
    </xdr:from>
    <xdr:to>
      <xdr:col>9</xdr:col>
      <xdr:colOff>0</xdr:colOff>
      <xdr:row>2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4267200" y="438150"/>
          <a:ext cx="1123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0</xdr:rowOff>
    </xdr:from>
    <xdr:to>
      <xdr:col>1</xdr:col>
      <xdr:colOff>1371600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28625" y="419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2</xdr:row>
      <xdr:rowOff>19050</xdr:rowOff>
    </xdr:from>
    <xdr:to>
      <xdr:col>9</xdr:col>
      <xdr:colOff>0</xdr:colOff>
      <xdr:row>2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705600" y="438150"/>
          <a:ext cx="1628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Roaming\Microsoft\AddIns\Ufunction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Base"/>
      <sheetName val="vniBase"/>
      <sheetName val="abcBase"/>
    </sheetNames>
    <definedNames>
      <definedName name="VN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M16" sqref="M16"/>
    </sheetView>
  </sheetViews>
  <sheetFormatPr defaultRowHeight="12.75" x14ac:dyDescent="0.2"/>
  <cols>
    <col min="1" max="1" width="4.140625" style="17" customWidth="1"/>
    <col min="2" max="2" width="26.28515625" style="17" customWidth="1"/>
    <col min="3" max="3" width="6.42578125" style="17" customWidth="1"/>
    <col min="4" max="4" width="6.7109375" style="17" customWidth="1"/>
    <col min="5" max="5" width="5" style="17" customWidth="1"/>
    <col min="6" max="7" width="6.5703125" style="17" customWidth="1"/>
    <col min="8" max="8" width="7.42578125" style="17" customWidth="1"/>
    <col min="9" max="9" width="11.7109375" style="17" customWidth="1"/>
    <col min="10" max="10" width="12" style="17" customWidth="1"/>
    <col min="11" max="11" width="5.5703125" style="17" customWidth="1"/>
    <col min="12" max="12" width="15.5703125" style="17" customWidth="1"/>
    <col min="13" max="260" width="9.140625" style="17"/>
    <col min="261" max="261" width="4.140625" style="17" customWidth="1"/>
    <col min="262" max="262" width="25.7109375" style="17" customWidth="1"/>
    <col min="263" max="263" width="20.140625" style="17" customWidth="1"/>
    <col min="264" max="264" width="7.85546875" style="17" customWidth="1"/>
    <col min="265" max="265" width="12.140625" style="17" customWidth="1"/>
    <col min="266" max="266" width="12.85546875" style="17" customWidth="1"/>
    <col min="267" max="267" width="14.7109375" style="17" customWidth="1"/>
    <col min="268" max="516" width="9.140625" style="17"/>
    <col min="517" max="517" width="4.140625" style="17" customWidth="1"/>
    <col min="518" max="518" width="25.7109375" style="17" customWidth="1"/>
    <col min="519" max="519" width="20.140625" style="17" customWidth="1"/>
    <col min="520" max="520" width="7.85546875" style="17" customWidth="1"/>
    <col min="521" max="521" width="12.140625" style="17" customWidth="1"/>
    <col min="522" max="522" width="12.85546875" style="17" customWidth="1"/>
    <col min="523" max="523" width="14.7109375" style="17" customWidth="1"/>
    <col min="524" max="772" width="9.140625" style="17"/>
    <col min="773" max="773" width="4.140625" style="17" customWidth="1"/>
    <col min="774" max="774" width="25.7109375" style="17" customWidth="1"/>
    <col min="775" max="775" width="20.140625" style="17" customWidth="1"/>
    <col min="776" max="776" width="7.85546875" style="17" customWidth="1"/>
    <col min="777" max="777" width="12.140625" style="17" customWidth="1"/>
    <col min="778" max="778" width="12.85546875" style="17" customWidth="1"/>
    <col min="779" max="779" width="14.7109375" style="17" customWidth="1"/>
    <col min="780" max="1028" width="9.140625" style="17"/>
    <col min="1029" max="1029" width="4.140625" style="17" customWidth="1"/>
    <col min="1030" max="1030" width="25.7109375" style="17" customWidth="1"/>
    <col min="1031" max="1031" width="20.140625" style="17" customWidth="1"/>
    <col min="1032" max="1032" width="7.85546875" style="17" customWidth="1"/>
    <col min="1033" max="1033" width="12.140625" style="17" customWidth="1"/>
    <col min="1034" max="1034" width="12.85546875" style="17" customWidth="1"/>
    <col min="1035" max="1035" width="14.7109375" style="17" customWidth="1"/>
    <col min="1036" max="1284" width="9.140625" style="17"/>
    <col min="1285" max="1285" width="4.140625" style="17" customWidth="1"/>
    <col min="1286" max="1286" width="25.7109375" style="17" customWidth="1"/>
    <col min="1287" max="1287" width="20.140625" style="17" customWidth="1"/>
    <col min="1288" max="1288" width="7.85546875" style="17" customWidth="1"/>
    <col min="1289" max="1289" width="12.140625" style="17" customWidth="1"/>
    <col min="1290" max="1290" width="12.85546875" style="17" customWidth="1"/>
    <col min="1291" max="1291" width="14.7109375" style="17" customWidth="1"/>
    <col min="1292" max="1540" width="9.140625" style="17"/>
    <col min="1541" max="1541" width="4.140625" style="17" customWidth="1"/>
    <col min="1542" max="1542" width="25.7109375" style="17" customWidth="1"/>
    <col min="1543" max="1543" width="20.140625" style="17" customWidth="1"/>
    <col min="1544" max="1544" width="7.85546875" style="17" customWidth="1"/>
    <col min="1545" max="1545" width="12.140625" style="17" customWidth="1"/>
    <col min="1546" max="1546" width="12.85546875" style="17" customWidth="1"/>
    <col min="1547" max="1547" width="14.7109375" style="17" customWidth="1"/>
    <col min="1548" max="1796" width="9.140625" style="17"/>
    <col min="1797" max="1797" width="4.140625" style="17" customWidth="1"/>
    <col min="1798" max="1798" width="25.7109375" style="17" customWidth="1"/>
    <col min="1799" max="1799" width="20.140625" style="17" customWidth="1"/>
    <col min="1800" max="1800" width="7.85546875" style="17" customWidth="1"/>
    <col min="1801" max="1801" width="12.140625" style="17" customWidth="1"/>
    <col min="1802" max="1802" width="12.85546875" style="17" customWidth="1"/>
    <col min="1803" max="1803" width="14.7109375" style="17" customWidth="1"/>
    <col min="1804" max="2052" width="9.140625" style="17"/>
    <col min="2053" max="2053" width="4.140625" style="17" customWidth="1"/>
    <col min="2054" max="2054" width="25.7109375" style="17" customWidth="1"/>
    <col min="2055" max="2055" width="20.140625" style="17" customWidth="1"/>
    <col min="2056" max="2056" width="7.85546875" style="17" customWidth="1"/>
    <col min="2057" max="2057" width="12.140625" style="17" customWidth="1"/>
    <col min="2058" max="2058" width="12.85546875" style="17" customWidth="1"/>
    <col min="2059" max="2059" width="14.7109375" style="17" customWidth="1"/>
    <col min="2060" max="2308" width="9.140625" style="17"/>
    <col min="2309" max="2309" width="4.140625" style="17" customWidth="1"/>
    <col min="2310" max="2310" width="25.7109375" style="17" customWidth="1"/>
    <col min="2311" max="2311" width="20.140625" style="17" customWidth="1"/>
    <col min="2312" max="2312" width="7.85546875" style="17" customWidth="1"/>
    <col min="2313" max="2313" width="12.140625" style="17" customWidth="1"/>
    <col min="2314" max="2314" width="12.85546875" style="17" customWidth="1"/>
    <col min="2315" max="2315" width="14.7109375" style="17" customWidth="1"/>
    <col min="2316" max="2564" width="9.140625" style="17"/>
    <col min="2565" max="2565" width="4.140625" style="17" customWidth="1"/>
    <col min="2566" max="2566" width="25.7109375" style="17" customWidth="1"/>
    <col min="2567" max="2567" width="20.140625" style="17" customWidth="1"/>
    <col min="2568" max="2568" width="7.85546875" style="17" customWidth="1"/>
    <col min="2569" max="2569" width="12.140625" style="17" customWidth="1"/>
    <col min="2570" max="2570" width="12.85546875" style="17" customWidth="1"/>
    <col min="2571" max="2571" width="14.7109375" style="17" customWidth="1"/>
    <col min="2572" max="2820" width="9.140625" style="17"/>
    <col min="2821" max="2821" width="4.140625" style="17" customWidth="1"/>
    <col min="2822" max="2822" width="25.7109375" style="17" customWidth="1"/>
    <col min="2823" max="2823" width="20.140625" style="17" customWidth="1"/>
    <col min="2824" max="2824" width="7.85546875" style="17" customWidth="1"/>
    <col min="2825" max="2825" width="12.140625" style="17" customWidth="1"/>
    <col min="2826" max="2826" width="12.85546875" style="17" customWidth="1"/>
    <col min="2827" max="2827" width="14.7109375" style="17" customWidth="1"/>
    <col min="2828" max="3076" width="9.140625" style="17"/>
    <col min="3077" max="3077" width="4.140625" style="17" customWidth="1"/>
    <col min="3078" max="3078" width="25.7109375" style="17" customWidth="1"/>
    <col min="3079" max="3079" width="20.140625" style="17" customWidth="1"/>
    <col min="3080" max="3080" width="7.85546875" style="17" customWidth="1"/>
    <col min="3081" max="3081" width="12.140625" style="17" customWidth="1"/>
    <col min="3082" max="3082" width="12.85546875" style="17" customWidth="1"/>
    <col min="3083" max="3083" width="14.7109375" style="17" customWidth="1"/>
    <col min="3084" max="3332" width="9.140625" style="17"/>
    <col min="3333" max="3333" width="4.140625" style="17" customWidth="1"/>
    <col min="3334" max="3334" width="25.7109375" style="17" customWidth="1"/>
    <col min="3335" max="3335" width="20.140625" style="17" customWidth="1"/>
    <col min="3336" max="3336" width="7.85546875" style="17" customWidth="1"/>
    <col min="3337" max="3337" width="12.140625" style="17" customWidth="1"/>
    <col min="3338" max="3338" width="12.85546875" style="17" customWidth="1"/>
    <col min="3339" max="3339" width="14.7109375" style="17" customWidth="1"/>
    <col min="3340" max="3588" width="9.140625" style="17"/>
    <col min="3589" max="3589" width="4.140625" style="17" customWidth="1"/>
    <col min="3590" max="3590" width="25.7109375" style="17" customWidth="1"/>
    <col min="3591" max="3591" width="20.140625" style="17" customWidth="1"/>
    <col min="3592" max="3592" width="7.85546875" style="17" customWidth="1"/>
    <col min="3593" max="3593" width="12.140625" style="17" customWidth="1"/>
    <col min="3594" max="3594" width="12.85546875" style="17" customWidth="1"/>
    <col min="3595" max="3595" width="14.7109375" style="17" customWidth="1"/>
    <col min="3596" max="3844" width="9.140625" style="17"/>
    <col min="3845" max="3845" width="4.140625" style="17" customWidth="1"/>
    <col min="3846" max="3846" width="25.7109375" style="17" customWidth="1"/>
    <col min="3847" max="3847" width="20.140625" style="17" customWidth="1"/>
    <col min="3848" max="3848" width="7.85546875" style="17" customWidth="1"/>
    <col min="3849" max="3849" width="12.140625" style="17" customWidth="1"/>
    <col min="3850" max="3850" width="12.85546875" style="17" customWidth="1"/>
    <col min="3851" max="3851" width="14.7109375" style="17" customWidth="1"/>
    <col min="3852" max="4100" width="9.140625" style="17"/>
    <col min="4101" max="4101" width="4.140625" style="17" customWidth="1"/>
    <col min="4102" max="4102" width="25.7109375" style="17" customWidth="1"/>
    <col min="4103" max="4103" width="20.140625" style="17" customWidth="1"/>
    <col min="4104" max="4104" width="7.85546875" style="17" customWidth="1"/>
    <col min="4105" max="4105" width="12.140625" style="17" customWidth="1"/>
    <col min="4106" max="4106" width="12.85546875" style="17" customWidth="1"/>
    <col min="4107" max="4107" width="14.7109375" style="17" customWidth="1"/>
    <col min="4108" max="4356" width="9.140625" style="17"/>
    <col min="4357" max="4357" width="4.140625" style="17" customWidth="1"/>
    <col min="4358" max="4358" width="25.7109375" style="17" customWidth="1"/>
    <col min="4359" max="4359" width="20.140625" style="17" customWidth="1"/>
    <col min="4360" max="4360" width="7.85546875" style="17" customWidth="1"/>
    <col min="4361" max="4361" width="12.140625" style="17" customWidth="1"/>
    <col min="4362" max="4362" width="12.85546875" style="17" customWidth="1"/>
    <col min="4363" max="4363" width="14.7109375" style="17" customWidth="1"/>
    <col min="4364" max="4612" width="9.140625" style="17"/>
    <col min="4613" max="4613" width="4.140625" style="17" customWidth="1"/>
    <col min="4614" max="4614" width="25.7109375" style="17" customWidth="1"/>
    <col min="4615" max="4615" width="20.140625" style="17" customWidth="1"/>
    <col min="4616" max="4616" width="7.85546875" style="17" customWidth="1"/>
    <col min="4617" max="4617" width="12.140625" style="17" customWidth="1"/>
    <col min="4618" max="4618" width="12.85546875" style="17" customWidth="1"/>
    <col min="4619" max="4619" width="14.7109375" style="17" customWidth="1"/>
    <col min="4620" max="4868" width="9.140625" style="17"/>
    <col min="4869" max="4869" width="4.140625" style="17" customWidth="1"/>
    <col min="4870" max="4870" width="25.7109375" style="17" customWidth="1"/>
    <col min="4871" max="4871" width="20.140625" style="17" customWidth="1"/>
    <col min="4872" max="4872" width="7.85546875" style="17" customWidth="1"/>
    <col min="4873" max="4873" width="12.140625" style="17" customWidth="1"/>
    <col min="4874" max="4874" width="12.85546875" style="17" customWidth="1"/>
    <col min="4875" max="4875" width="14.7109375" style="17" customWidth="1"/>
    <col min="4876" max="5124" width="9.140625" style="17"/>
    <col min="5125" max="5125" width="4.140625" style="17" customWidth="1"/>
    <col min="5126" max="5126" width="25.7109375" style="17" customWidth="1"/>
    <col min="5127" max="5127" width="20.140625" style="17" customWidth="1"/>
    <col min="5128" max="5128" width="7.85546875" style="17" customWidth="1"/>
    <col min="5129" max="5129" width="12.140625" style="17" customWidth="1"/>
    <col min="5130" max="5130" width="12.85546875" style="17" customWidth="1"/>
    <col min="5131" max="5131" width="14.7109375" style="17" customWidth="1"/>
    <col min="5132" max="5380" width="9.140625" style="17"/>
    <col min="5381" max="5381" width="4.140625" style="17" customWidth="1"/>
    <col min="5382" max="5382" width="25.7109375" style="17" customWidth="1"/>
    <col min="5383" max="5383" width="20.140625" style="17" customWidth="1"/>
    <col min="5384" max="5384" width="7.85546875" style="17" customWidth="1"/>
    <col min="5385" max="5385" width="12.140625" style="17" customWidth="1"/>
    <col min="5386" max="5386" width="12.85546875" style="17" customWidth="1"/>
    <col min="5387" max="5387" width="14.7109375" style="17" customWidth="1"/>
    <col min="5388" max="5636" width="9.140625" style="17"/>
    <col min="5637" max="5637" width="4.140625" style="17" customWidth="1"/>
    <col min="5638" max="5638" width="25.7109375" style="17" customWidth="1"/>
    <col min="5639" max="5639" width="20.140625" style="17" customWidth="1"/>
    <col min="5640" max="5640" width="7.85546875" style="17" customWidth="1"/>
    <col min="5641" max="5641" width="12.140625" style="17" customWidth="1"/>
    <col min="5642" max="5642" width="12.85546875" style="17" customWidth="1"/>
    <col min="5643" max="5643" width="14.7109375" style="17" customWidth="1"/>
    <col min="5644" max="5892" width="9.140625" style="17"/>
    <col min="5893" max="5893" width="4.140625" style="17" customWidth="1"/>
    <col min="5894" max="5894" width="25.7109375" style="17" customWidth="1"/>
    <col min="5895" max="5895" width="20.140625" style="17" customWidth="1"/>
    <col min="5896" max="5896" width="7.85546875" style="17" customWidth="1"/>
    <col min="5897" max="5897" width="12.140625" style="17" customWidth="1"/>
    <col min="5898" max="5898" width="12.85546875" style="17" customWidth="1"/>
    <col min="5899" max="5899" width="14.7109375" style="17" customWidth="1"/>
    <col min="5900" max="6148" width="9.140625" style="17"/>
    <col min="6149" max="6149" width="4.140625" style="17" customWidth="1"/>
    <col min="6150" max="6150" width="25.7109375" style="17" customWidth="1"/>
    <col min="6151" max="6151" width="20.140625" style="17" customWidth="1"/>
    <col min="6152" max="6152" width="7.85546875" style="17" customWidth="1"/>
    <col min="6153" max="6153" width="12.140625" style="17" customWidth="1"/>
    <col min="6154" max="6154" width="12.85546875" style="17" customWidth="1"/>
    <col min="6155" max="6155" width="14.7109375" style="17" customWidth="1"/>
    <col min="6156" max="6404" width="9.140625" style="17"/>
    <col min="6405" max="6405" width="4.140625" style="17" customWidth="1"/>
    <col min="6406" max="6406" width="25.7109375" style="17" customWidth="1"/>
    <col min="6407" max="6407" width="20.140625" style="17" customWidth="1"/>
    <col min="6408" max="6408" width="7.85546875" style="17" customWidth="1"/>
    <col min="6409" max="6409" width="12.140625" style="17" customWidth="1"/>
    <col min="6410" max="6410" width="12.85546875" style="17" customWidth="1"/>
    <col min="6411" max="6411" width="14.7109375" style="17" customWidth="1"/>
    <col min="6412" max="6660" width="9.140625" style="17"/>
    <col min="6661" max="6661" width="4.140625" style="17" customWidth="1"/>
    <col min="6662" max="6662" width="25.7109375" style="17" customWidth="1"/>
    <col min="6663" max="6663" width="20.140625" style="17" customWidth="1"/>
    <col min="6664" max="6664" width="7.85546875" style="17" customWidth="1"/>
    <col min="6665" max="6665" width="12.140625" style="17" customWidth="1"/>
    <col min="6666" max="6666" width="12.85546875" style="17" customWidth="1"/>
    <col min="6667" max="6667" width="14.7109375" style="17" customWidth="1"/>
    <col min="6668" max="6916" width="9.140625" style="17"/>
    <col min="6917" max="6917" width="4.140625" style="17" customWidth="1"/>
    <col min="6918" max="6918" width="25.7109375" style="17" customWidth="1"/>
    <col min="6919" max="6919" width="20.140625" style="17" customWidth="1"/>
    <col min="6920" max="6920" width="7.85546875" style="17" customWidth="1"/>
    <col min="6921" max="6921" width="12.140625" style="17" customWidth="1"/>
    <col min="6922" max="6922" width="12.85546875" style="17" customWidth="1"/>
    <col min="6923" max="6923" width="14.7109375" style="17" customWidth="1"/>
    <col min="6924" max="7172" width="9.140625" style="17"/>
    <col min="7173" max="7173" width="4.140625" style="17" customWidth="1"/>
    <col min="7174" max="7174" width="25.7109375" style="17" customWidth="1"/>
    <col min="7175" max="7175" width="20.140625" style="17" customWidth="1"/>
    <col min="7176" max="7176" width="7.85546875" style="17" customWidth="1"/>
    <col min="7177" max="7177" width="12.140625" style="17" customWidth="1"/>
    <col min="7178" max="7178" width="12.85546875" style="17" customWidth="1"/>
    <col min="7179" max="7179" width="14.7109375" style="17" customWidth="1"/>
    <col min="7180" max="7428" width="9.140625" style="17"/>
    <col min="7429" max="7429" width="4.140625" style="17" customWidth="1"/>
    <col min="7430" max="7430" width="25.7109375" style="17" customWidth="1"/>
    <col min="7431" max="7431" width="20.140625" style="17" customWidth="1"/>
    <col min="7432" max="7432" width="7.85546875" style="17" customWidth="1"/>
    <col min="7433" max="7433" width="12.140625" style="17" customWidth="1"/>
    <col min="7434" max="7434" width="12.85546875" style="17" customWidth="1"/>
    <col min="7435" max="7435" width="14.7109375" style="17" customWidth="1"/>
    <col min="7436" max="7684" width="9.140625" style="17"/>
    <col min="7685" max="7685" width="4.140625" style="17" customWidth="1"/>
    <col min="7686" max="7686" width="25.7109375" style="17" customWidth="1"/>
    <col min="7687" max="7687" width="20.140625" style="17" customWidth="1"/>
    <col min="7688" max="7688" width="7.85546875" style="17" customWidth="1"/>
    <col min="7689" max="7689" width="12.140625" style="17" customWidth="1"/>
    <col min="7690" max="7690" width="12.85546875" style="17" customWidth="1"/>
    <col min="7691" max="7691" width="14.7109375" style="17" customWidth="1"/>
    <col min="7692" max="7940" width="9.140625" style="17"/>
    <col min="7941" max="7941" width="4.140625" style="17" customWidth="1"/>
    <col min="7942" max="7942" width="25.7109375" style="17" customWidth="1"/>
    <col min="7943" max="7943" width="20.140625" style="17" customWidth="1"/>
    <col min="7944" max="7944" width="7.85546875" style="17" customWidth="1"/>
    <col min="7945" max="7945" width="12.140625" style="17" customWidth="1"/>
    <col min="7946" max="7946" width="12.85546875" style="17" customWidth="1"/>
    <col min="7947" max="7947" width="14.7109375" style="17" customWidth="1"/>
    <col min="7948" max="8196" width="9.140625" style="17"/>
    <col min="8197" max="8197" width="4.140625" style="17" customWidth="1"/>
    <col min="8198" max="8198" width="25.7109375" style="17" customWidth="1"/>
    <col min="8199" max="8199" width="20.140625" style="17" customWidth="1"/>
    <col min="8200" max="8200" width="7.85546875" style="17" customWidth="1"/>
    <col min="8201" max="8201" width="12.140625" style="17" customWidth="1"/>
    <col min="8202" max="8202" width="12.85546875" style="17" customWidth="1"/>
    <col min="8203" max="8203" width="14.7109375" style="17" customWidth="1"/>
    <col min="8204" max="8452" width="9.140625" style="17"/>
    <col min="8453" max="8453" width="4.140625" style="17" customWidth="1"/>
    <col min="8454" max="8454" width="25.7109375" style="17" customWidth="1"/>
    <col min="8455" max="8455" width="20.140625" style="17" customWidth="1"/>
    <col min="8456" max="8456" width="7.85546875" style="17" customWidth="1"/>
    <col min="8457" max="8457" width="12.140625" style="17" customWidth="1"/>
    <col min="8458" max="8458" width="12.85546875" style="17" customWidth="1"/>
    <col min="8459" max="8459" width="14.7109375" style="17" customWidth="1"/>
    <col min="8460" max="8708" width="9.140625" style="17"/>
    <col min="8709" max="8709" width="4.140625" style="17" customWidth="1"/>
    <col min="8710" max="8710" width="25.7109375" style="17" customWidth="1"/>
    <col min="8711" max="8711" width="20.140625" style="17" customWidth="1"/>
    <col min="8712" max="8712" width="7.85546875" style="17" customWidth="1"/>
    <col min="8713" max="8713" width="12.140625" style="17" customWidth="1"/>
    <col min="8714" max="8714" width="12.85546875" style="17" customWidth="1"/>
    <col min="8715" max="8715" width="14.7109375" style="17" customWidth="1"/>
    <col min="8716" max="8964" width="9.140625" style="17"/>
    <col min="8965" max="8965" width="4.140625" style="17" customWidth="1"/>
    <col min="8966" max="8966" width="25.7109375" style="17" customWidth="1"/>
    <col min="8967" max="8967" width="20.140625" style="17" customWidth="1"/>
    <col min="8968" max="8968" width="7.85546875" style="17" customWidth="1"/>
    <col min="8969" max="8969" width="12.140625" style="17" customWidth="1"/>
    <col min="8970" max="8970" width="12.85546875" style="17" customWidth="1"/>
    <col min="8971" max="8971" width="14.7109375" style="17" customWidth="1"/>
    <col min="8972" max="9220" width="9.140625" style="17"/>
    <col min="9221" max="9221" width="4.140625" style="17" customWidth="1"/>
    <col min="9222" max="9222" width="25.7109375" style="17" customWidth="1"/>
    <col min="9223" max="9223" width="20.140625" style="17" customWidth="1"/>
    <col min="9224" max="9224" width="7.85546875" style="17" customWidth="1"/>
    <col min="9225" max="9225" width="12.140625" style="17" customWidth="1"/>
    <col min="9226" max="9226" width="12.85546875" style="17" customWidth="1"/>
    <col min="9227" max="9227" width="14.7109375" style="17" customWidth="1"/>
    <col min="9228" max="9476" width="9.140625" style="17"/>
    <col min="9477" max="9477" width="4.140625" style="17" customWidth="1"/>
    <col min="9478" max="9478" width="25.7109375" style="17" customWidth="1"/>
    <col min="9479" max="9479" width="20.140625" style="17" customWidth="1"/>
    <col min="9480" max="9480" width="7.85546875" style="17" customWidth="1"/>
    <col min="9481" max="9481" width="12.140625" style="17" customWidth="1"/>
    <col min="9482" max="9482" width="12.85546875" style="17" customWidth="1"/>
    <col min="9483" max="9483" width="14.7109375" style="17" customWidth="1"/>
    <col min="9484" max="9732" width="9.140625" style="17"/>
    <col min="9733" max="9733" width="4.140625" style="17" customWidth="1"/>
    <col min="9734" max="9734" width="25.7109375" style="17" customWidth="1"/>
    <col min="9735" max="9735" width="20.140625" style="17" customWidth="1"/>
    <col min="9736" max="9736" width="7.85546875" style="17" customWidth="1"/>
    <col min="9737" max="9737" width="12.140625" style="17" customWidth="1"/>
    <col min="9738" max="9738" width="12.85546875" style="17" customWidth="1"/>
    <col min="9739" max="9739" width="14.7109375" style="17" customWidth="1"/>
    <col min="9740" max="9988" width="9.140625" style="17"/>
    <col min="9989" max="9989" width="4.140625" style="17" customWidth="1"/>
    <col min="9990" max="9990" width="25.7109375" style="17" customWidth="1"/>
    <col min="9991" max="9991" width="20.140625" style="17" customWidth="1"/>
    <col min="9992" max="9992" width="7.85546875" style="17" customWidth="1"/>
    <col min="9993" max="9993" width="12.140625" style="17" customWidth="1"/>
    <col min="9994" max="9994" width="12.85546875" style="17" customWidth="1"/>
    <col min="9995" max="9995" width="14.7109375" style="17" customWidth="1"/>
    <col min="9996" max="10244" width="9.140625" style="17"/>
    <col min="10245" max="10245" width="4.140625" style="17" customWidth="1"/>
    <col min="10246" max="10246" width="25.7109375" style="17" customWidth="1"/>
    <col min="10247" max="10247" width="20.140625" style="17" customWidth="1"/>
    <col min="10248" max="10248" width="7.85546875" style="17" customWidth="1"/>
    <col min="10249" max="10249" width="12.140625" style="17" customWidth="1"/>
    <col min="10250" max="10250" width="12.85546875" style="17" customWidth="1"/>
    <col min="10251" max="10251" width="14.7109375" style="17" customWidth="1"/>
    <col min="10252" max="10500" width="9.140625" style="17"/>
    <col min="10501" max="10501" width="4.140625" style="17" customWidth="1"/>
    <col min="10502" max="10502" width="25.7109375" style="17" customWidth="1"/>
    <col min="10503" max="10503" width="20.140625" style="17" customWidth="1"/>
    <col min="10504" max="10504" width="7.85546875" style="17" customWidth="1"/>
    <col min="10505" max="10505" width="12.140625" style="17" customWidth="1"/>
    <col min="10506" max="10506" width="12.85546875" style="17" customWidth="1"/>
    <col min="10507" max="10507" width="14.7109375" style="17" customWidth="1"/>
    <col min="10508" max="10756" width="9.140625" style="17"/>
    <col min="10757" max="10757" width="4.140625" style="17" customWidth="1"/>
    <col min="10758" max="10758" width="25.7109375" style="17" customWidth="1"/>
    <col min="10759" max="10759" width="20.140625" style="17" customWidth="1"/>
    <col min="10760" max="10760" width="7.85546875" style="17" customWidth="1"/>
    <col min="10761" max="10761" width="12.140625" style="17" customWidth="1"/>
    <col min="10762" max="10762" width="12.85546875" style="17" customWidth="1"/>
    <col min="10763" max="10763" width="14.7109375" style="17" customWidth="1"/>
    <col min="10764" max="11012" width="9.140625" style="17"/>
    <col min="11013" max="11013" width="4.140625" style="17" customWidth="1"/>
    <col min="11014" max="11014" width="25.7109375" style="17" customWidth="1"/>
    <col min="11015" max="11015" width="20.140625" style="17" customWidth="1"/>
    <col min="11016" max="11016" width="7.85546875" style="17" customWidth="1"/>
    <col min="11017" max="11017" width="12.140625" style="17" customWidth="1"/>
    <col min="11018" max="11018" width="12.85546875" style="17" customWidth="1"/>
    <col min="11019" max="11019" width="14.7109375" style="17" customWidth="1"/>
    <col min="11020" max="11268" width="9.140625" style="17"/>
    <col min="11269" max="11269" width="4.140625" style="17" customWidth="1"/>
    <col min="11270" max="11270" width="25.7109375" style="17" customWidth="1"/>
    <col min="11271" max="11271" width="20.140625" style="17" customWidth="1"/>
    <col min="11272" max="11272" width="7.85546875" style="17" customWidth="1"/>
    <col min="11273" max="11273" width="12.140625" style="17" customWidth="1"/>
    <col min="11274" max="11274" width="12.85546875" style="17" customWidth="1"/>
    <col min="11275" max="11275" width="14.7109375" style="17" customWidth="1"/>
    <col min="11276" max="11524" width="9.140625" style="17"/>
    <col min="11525" max="11525" width="4.140625" style="17" customWidth="1"/>
    <col min="11526" max="11526" width="25.7109375" style="17" customWidth="1"/>
    <col min="11527" max="11527" width="20.140625" style="17" customWidth="1"/>
    <col min="11528" max="11528" width="7.85546875" style="17" customWidth="1"/>
    <col min="11529" max="11529" width="12.140625" style="17" customWidth="1"/>
    <col min="11530" max="11530" width="12.85546875" style="17" customWidth="1"/>
    <col min="11531" max="11531" width="14.7109375" style="17" customWidth="1"/>
    <col min="11532" max="11780" width="9.140625" style="17"/>
    <col min="11781" max="11781" width="4.140625" style="17" customWidth="1"/>
    <col min="11782" max="11782" width="25.7109375" style="17" customWidth="1"/>
    <col min="11783" max="11783" width="20.140625" style="17" customWidth="1"/>
    <col min="11784" max="11784" width="7.85546875" style="17" customWidth="1"/>
    <col min="11785" max="11785" width="12.140625" style="17" customWidth="1"/>
    <col min="11786" max="11786" width="12.85546875" style="17" customWidth="1"/>
    <col min="11787" max="11787" width="14.7109375" style="17" customWidth="1"/>
    <col min="11788" max="12036" width="9.140625" style="17"/>
    <col min="12037" max="12037" width="4.140625" style="17" customWidth="1"/>
    <col min="12038" max="12038" width="25.7109375" style="17" customWidth="1"/>
    <col min="12039" max="12039" width="20.140625" style="17" customWidth="1"/>
    <col min="12040" max="12040" width="7.85546875" style="17" customWidth="1"/>
    <col min="12041" max="12041" width="12.140625" style="17" customWidth="1"/>
    <col min="12042" max="12042" width="12.85546875" style="17" customWidth="1"/>
    <col min="12043" max="12043" width="14.7109375" style="17" customWidth="1"/>
    <col min="12044" max="12292" width="9.140625" style="17"/>
    <col min="12293" max="12293" width="4.140625" style="17" customWidth="1"/>
    <col min="12294" max="12294" width="25.7109375" style="17" customWidth="1"/>
    <col min="12295" max="12295" width="20.140625" style="17" customWidth="1"/>
    <col min="12296" max="12296" width="7.85546875" style="17" customWidth="1"/>
    <col min="12297" max="12297" width="12.140625" style="17" customWidth="1"/>
    <col min="12298" max="12298" width="12.85546875" style="17" customWidth="1"/>
    <col min="12299" max="12299" width="14.7109375" style="17" customWidth="1"/>
    <col min="12300" max="12548" width="9.140625" style="17"/>
    <col min="12549" max="12549" width="4.140625" style="17" customWidth="1"/>
    <col min="12550" max="12550" width="25.7109375" style="17" customWidth="1"/>
    <col min="12551" max="12551" width="20.140625" style="17" customWidth="1"/>
    <col min="12552" max="12552" width="7.85546875" style="17" customWidth="1"/>
    <col min="12553" max="12553" width="12.140625" style="17" customWidth="1"/>
    <col min="12554" max="12554" width="12.85546875" style="17" customWidth="1"/>
    <col min="12555" max="12555" width="14.7109375" style="17" customWidth="1"/>
    <col min="12556" max="12804" width="9.140625" style="17"/>
    <col min="12805" max="12805" width="4.140625" style="17" customWidth="1"/>
    <col min="12806" max="12806" width="25.7109375" style="17" customWidth="1"/>
    <col min="12807" max="12807" width="20.140625" style="17" customWidth="1"/>
    <col min="12808" max="12808" width="7.85546875" style="17" customWidth="1"/>
    <col min="12809" max="12809" width="12.140625" style="17" customWidth="1"/>
    <col min="12810" max="12810" width="12.85546875" style="17" customWidth="1"/>
    <col min="12811" max="12811" width="14.7109375" style="17" customWidth="1"/>
    <col min="12812" max="13060" width="9.140625" style="17"/>
    <col min="13061" max="13061" width="4.140625" style="17" customWidth="1"/>
    <col min="13062" max="13062" width="25.7109375" style="17" customWidth="1"/>
    <col min="13063" max="13063" width="20.140625" style="17" customWidth="1"/>
    <col min="13064" max="13064" width="7.85546875" style="17" customWidth="1"/>
    <col min="13065" max="13065" width="12.140625" style="17" customWidth="1"/>
    <col min="13066" max="13066" width="12.85546875" style="17" customWidth="1"/>
    <col min="13067" max="13067" width="14.7109375" style="17" customWidth="1"/>
    <col min="13068" max="13316" width="9.140625" style="17"/>
    <col min="13317" max="13317" width="4.140625" style="17" customWidth="1"/>
    <col min="13318" max="13318" width="25.7109375" style="17" customWidth="1"/>
    <col min="13319" max="13319" width="20.140625" style="17" customWidth="1"/>
    <col min="13320" max="13320" width="7.85546875" style="17" customWidth="1"/>
    <col min="13321" max="13321" width="12.140625" style="17" customWidth="1"/>
    <col min="13322" max="13322" width="12.85546875" style="17" customWidth="1"/>
    <col min="13323" max="13323" width="14.7109375" style="17" customWidth="1"/>
    <col min="13324" max="13572" width="9.140625" style="17"/>
    <col min="13573" max="13573" width="4.140625" style="17" customWidth="1"/>
    <col min="13574" max="13574" width="25.7109375" style="17" customWidth="1"/>
    <col min="13575" max="13575" width="20.140625" style="17" customWidth="1"/>
    <col min="13576" max="13576" width="7.85546875" style="17" customWidth="1"/>
    <col min="13577" max="13577" width="12.140625" style="17" customWidth="1"/>
    <col min="13578" max="13578" width="12.85546875" style="17" customWidth="1"/>
    <col min="13579" max="13579" width="14.7109375" style="17" customWidth="1"/>
    <col min="13580" max="13828" width="9.140625" style="17"/>
    <col min="13829" max="13829" width="4.140625" style="17" customWidth="1"/>
    <col min="13830" max="13830" width="25.7109375" style="17" customWidth="1"/>
    <col min="13831" max="13831" width="20.140625" style="17" customWidth="1"/>
    <col min="13832" max="13832" width="7.85546875" style="17" customWidth="1"/>
    <col min="13833" max="13833" width="12.140625" style="17" customWidth="1"/>
    <col min="13834" max="13834" width="12.85546875" style="17" customWidth="1"/>
    <col min="13835" max="13835" width="14.7109375" style="17" customWidth="1"/>
    <col min="13836" max="14084" width="9.140625" style="17"/>
    <col min="14085" max="14085" width="4.140625" style="17" customWidth="1"/>
    <col min="14086" max="14086" width="25.7109375" style="17" customWidth="1"/>
    <col min="14087" max="14087" width="20.140625" style="17" customWidth="1"/>
    <col min="14088" max="14088" width="7.85546875" style="17" customWidth="1"/>
    <col min="14089" max="14089" width="12.140625" style="17" customWidth="1"/>
    <col min="14090" max="14090" width="12.85546875" style="17" customWidth="1"/>
    <col min="14091" max="14091" width="14.7109375" style="17" customWidth="1"/>
    <col min="14092" max="14340" width="9.140625" style="17"/>
    <col min="14341" max="14341" width="4.140625" style="17" customWidth="1"/>
    <col min="14342" max="14342" width="25.7109375" style="17" customWidth="1"/>
    <col min="14343" max="14343" width="20.140625" style="17" customWidth="1"/>
    <col min="14344" max="14344" width="7.85546875" style="17" customWidth="1"/>
    <col min="14345" max="14345" width="12.140625" style="17" customWidth="1"/>
    <col min="14346" max="14346" width="12.85546875" style="17" customWidth="1"/>
    <col min="14347" max="14347" width="14.7109375" style="17" customWidth="1"/>
    <col min="14348" max="14596" width="9.140625" style="17"/>
    <col min="14597" max="14597" width="4.140625" style="17" customWidth="1"/>
    <col min="14598" max="14598" width="25.7109375" style="17" customWidth="1"/>
    <col min="14599" max="14599" width="20.140625" style="17" customWidth="1"/>
    <col min="14600" max="14600" width="7.85546875" style="17" customWidth="1"/>
    <col min="14601" max="14601" width="12.140625" style="17" customWidth="1"/>
    <col min="14602" max="14602" width="12.85546875" style="17" customWidth="1"/>
    <col min="14603" max="14603" width="14.7109375" style="17" customWidth="1"/>
    <col min="14604" max="14852" width="9.140625" style="17"/>
    <col min="14853" max="14853" width="4.140625" style="17" customWidth="1"/>
    <col min="14854" max="14854" width="25.7109375" style="17" customWidth="1"/>
    <col min="14855" max="14855" width="20.140625" style="17" customWidth="1"/>
    <col min="14856" max="14856" width="7.85546875" style="17" customWidth="1"/>
    <col min="14857" max="14857" width="12.140625" style="17" customWidth="1"/>
    <col min="14858" max="14858" width="12.85546875" style="17" customWidth="1"/>
    <col min="14859" max="14859" width="14.7109375" style="17" customWidth="1"/>
    <col min="14860" max="15108" width="9.140625" style="17"/>
    <col min="15109" max="15109" width="4.140625" style="17" customWidth="1"/>
    <col min="15110" max="15110" width="25.7109375" style="17" customWidth="1"/>
    <col min="15111" max="15111" width="20.140625" style="17" customWidth="1"/>
    <col min="15112" max="15112" width="7.85546875" style="17" customWidth="1"/>
    <col min="15113" max="15113" width="12.140625" style="17" customWidth="1"/>
    <col min="15114" max="15114" width="12.85546875" style="17" customWidth="1"/>
    <col min="15115" max="15115" width="14.7109375" style="17" customWidth="1"/>
    <col min="15116" max="15364" width="9.140625" style="17"/>
    <col min="15365" max="15365" width="4.140625" style="17" customWidth="1"/>
    <col min="15366" max="15366" width="25.7109375" style="17" customWidth="1"/>
    <col min="15367" max="15367" width="20.140625" style="17" customWidth="1"/>
    <col min="15368" max="15368" width="7.85546875" style="17" customWidth="1"/>
    <col min="15369" max="15369" width="12.140625" style="17" customWidth="1"/>
    <col min="15370" max="15370" width="12.85546875" style="17" customWidth="1"/>
    <col min="15371" max="15371" width="14.7109375" style="17" customWidth="1"/>
    <col min="15372" max="15620" width="9.140625" style="17"/>
    <col min="15621" max="15621" width="4.140625" style="17" customWidth="1"/>
    <col min="15622" max="15622" width="25.7109375" style="17" customWidth="1"/>
    <col min="15623" max="15623" width="20.140625" style="17" customWidth="1"/>
    <col min="15624" max="15624" width="7.85546875" style="17" customWidth="1"/>
    <col min="15625" max="15625" width="12.140625" style="17" customWidth="1"/>
    <col min="15626" max="15626" width="12.85546875" style="17" customWidth="1"/>
    <col min="15627" max="15627" width="14.7109375" style="17" customWidth="1"/>
    <col min="15628" max="15876" width="9.140625" style="17"/>
    <col min="15877" max="15877" width="4.140625" style="17" customWidth="1"/>
    <col min="15878" max="15878" width="25.7109375" style="17" customWidth="1"/>
    <col min="15879" max="15879" width="20.140625" style="17" customWidth="1"/>
    <col min="15880" max="15880" width="7.85546875" style="17" customWidth="1"/>
    <col min="15881" max="15881" width="12.140625" style="17" customWidth="1"/>
    <col min="15882" max="15882" width="12.85546875" style="17" customWidth="1"/>
    <col min="15883" max="15883" width="14.7109375" style="17" customWidth="1"/>
    <col min="15884" max="16132" width="9.140625" style="17"/>
    <col min="16133" max="16133" width="4.140625" style="17" customWidth="1"/>
    <col min="16134" max="16134" width="25.7109375" style="17" customWidth="1"/>
    <col min="16135" max="16135" width="20.140625" style="17" customWidth="1"/>
    <col min="16136" max="16136" width="7.85546875" style="17" customWidth="1"/>
    <col min="16137" max="16137" width="12.140625" style="17" customWidth="1"/>
    <col min="16138" max="16138" width="12.85546875" style="17" customWidth="1"/>
    <col min="16139" max="16139" width="14.7109375" style="17" customWidth="1"/>
    <col min="16140" max="16384" width="9.140625" style="17"/>
  </cols>
  <sheetData>
    <row r="1" spans="1:12" s="2" customFormat="1" ht="16.5" x14ac:dyDescent="0.25">
      <c r="A1" s="1" t="s">
        <v>0</v>
      </c>
      <c r="B1" s="1"/>
      <c r="C1" s="1"/>
      <c r="D1" s="1"/>
      <c r="E1" s="1"/>
      <c r="G1" s="1"/>
      <c r="H1" s="65"/>
      <c r="I1" s="65" t="s">
        <v>1</v>
      </c>
      <c r="J1" s="1"/>
    </row>
    <row r="2" spans="1:12" s="5" customFormat="1" ht="16.5" x14ac:dyDescent="0.25">
      <c r="A2" s="1" t="s">
        <v>2</v>
      </c>
      <c r="B2" s="4"/>
      <c r="C2" s="4"/>
      <c r="D2" s="4"/>
      <c r="E2" s="4"/>
      <c r="G2" s="4"/>
      <c r="H2" s="65"/>
      <c r="I2" s="65" t="s">
        <v>3</v>
      </c>
      <c r="J2" s="4"/>
    </row>
    <row r="3" spans="1:12" s="5" customFormat="1" ht="16.5" x14ac:dyDescent="0.25">
      <c r="A3" s="4"/>
      <c r="B3" s="4"/>
      <c r="C3" s="4"/>
      <c r="D3" s="6"/>
      <c r="E3" s="4"/>
      <c r="G3" s="4"/>
      <c r="H3" s="4"/>
      <c r="I3" s="4"/>
      <c r="J3" s="4"/>
    </row>
    <row r="4" spans="1:12" s="4" customFormat="1" ht="16.5" x14ac:dyDescent="0.25">
      <c r="A4" s="75" t="s">
        <v>138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s="4" customFormat="1" ht="16.5" x14ac:dyDescent="0.25">
      <c r="A5" s="75" t="s">
        <v>134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2" s="4" customFormat="1" ht="19.5" thickBot="1" x14ac:dyDescent="0.35">
      <c r="A6" s="76" t="s">
        <v>135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2" s="7" customFormat="1" ht="16.5" customHeight="1" thickTop="1" x14ac:dyDescent="0.25">
      <c r="A7" s="77" t="s">
        <v>4</v>
      </c>
      <c r="B7" s="80" t="s">
        <v>5</v>
      </c>
      <c r="C7" s="80" t="s">
        <v>139</v>
      </c>
      <c r="D7" s="82" t="s">
        <v>7</v>
      </c>
      <c r="E7" s="83"/>
      <c r="F7" s="83"/>
      <c r="G7" s="84"/>
      <c r="H7" s="80" t="s">
        <v>132</v>
      </c>
      <c r="I7" s="80" t="s">
        <v>140</v>
      </c>
      <c r="J7" s="80" t="s">
        <v>141</v>
      </c>
      <c r="K7" s="66" t="s">
        <v>8</v>
      </c>
    </row>
    <row r="8" spans="1:12" s="7" customFormat="1" ht="15.75" x14ac:dyDescent="0.25">
      <c r="A8" s="78"/>
      <c r="B8" s="81"/>
      <c r="C8" s="81"/>
      <c r="D8" s="69" t="s">
        <v>9</v>
      </c>
      <c r="E8" s="71" t="s">
        <v>10</v>
      </c>
      <c r="F8" s="72"/>
      <c r="G8" s="69" t="s">
        <v>11</v>
      </c>
      <c r="H8" s="81"/>
      <c r="I8" s="81"/>
      <c r="J8" s="81"/>
      <c r="K8" s="67"/>
    </row>
    <row r="9" spans="1:12" s="7" customFormat="1" ht="41.25" customHeight="1" x14ac:dyDescent="0.25">
      <c r="A9" s="79"/>
      <c r="B9" s="70"/>
      <c r="C9" s="70"/>
      <c r="D9" s="70"/>
      <c r="E9" s="8" t="s">
        <v>12</v>
      </c>
      <c r="F9" s="8" t="s">
        <v>13</v>
      </c>
      <c r="G9" s="73"/>
      <c r="H9" s="70"/>
      <c r="I9" s="70"/>
      <c r="J9" s="70"/>
      <c r="K9" s="68"/>
    </row>
    <row r="10" spans="1:12" ht="24" customHeight="1" x14ac:dyDescent="0.25">
      <c r="A10" s="9">
        <v>1</v>
      </c>
      <c r="B10" s="10" t="s">
        <v>16</v>
      </c>
      <c r="C10" s="11">
        <v>0.3</v>
      </c>
      <c r="D10" s="11"/>
      <c r="E10" s="12"/>
      <c r="F10" s="11"/>
      <c r="G10" s="11"/>
      <c r="H10" s="11">
        <f>G10+C10</f>
        <v>0.3</v>
      </c>
      <c r="I10" s="13">
        <f>H10*1490000</f>
        <v>447000</v>
      </c>
      <c r="J10" s="14">
        <f>I10</f>
        <v>447000</v>
      </c>
      <c r="K10" s="15"/>
      <c r="L10" s="16"/>
    </row>
    <row r="11" spans="1:12" ht="24" customHeight="1" x14ac:dyDescent="0.25">
      <c r="A11" s="9">
        <v>2</v>
      </c>
      <c r="B11" s="10" t="s">
        <v>37</v>
      </c>
      <c r="C11" s="11">
        <v>0.3</v>
      </c>
      <c r="D11" s="11"/>
      <c r="E11" s="18"/>
      <c r="F11" s="11"/>
      <c r="G11" s="11"/>
      <c r="H11" s="11">
        <f t="shared" ref="H11:H15" si="0">G11+C11</f>
        <v>0.3</v>
      </c>
      <c r="I11" s="13">
        <f t="shared" ref="I11:I15" si="1">H11*1490000</f>
        <v>447000</v>
      </c>
      <c r="J11" s="14">
        <f t="shared" ref="J11:J19" si="2">I11</f>
        <v>447000</v>
      </c>
      <c r="K11" s="15"/>
      <c r="L11" s="16"/>
    </row>
    <row r="12" spans="1:12" ht="24" customHeight="1" x14ac:dyDescent="0.25">
      <c r="A12" s="9">
        <v>3</v>
      </c>
      <c r="B12" s="10" t="s">
        <v>38</v>
      </c>
      <c r="C12" s="11">
        <v>0.3</v>
      </c>
      <c r="D12" s="11"/>
      <c r="E12" s="18"/>
      <c r="F12" s="11"/>
      <c r="G12" s="11"/>
      <c r="H12" s="11">
        <f t="shared" si="0"/>
        <v>0.3</v>
      </c>
      <c r="I12" s="13">
        <f t="shared" si="1"/>
        <v>447000</v>
      </c>
      <c r="J12" s="14">
        <f t="shared" si="2"/>
        <v>447000</v>
      </c>
      <c r="K12" s="15"/>
      <c r="L12" s="16"/>
    </row>
    <row r="13" spans="1:12" ht="24" customHeight="1" x14ac:dyDescent="0.25">
      <c r="A13" s="9">
        <v>4</v>
      </c>
      <c r="B13" s="10" t="s">
        <v>55</v>
      </c>
      <c r="C13" s="11">
        <v>0.3</v>
      </c>
      <c r="D13" s="11"/>
      <c r="E13" s="18"/>
      <c r="F13" s="11"/>
      <c r="G13" s="11"/>
      <c r="H13" s="11">
        <f t="shared" si="0"/>
        <v>0.3</v>
      </c>
      <c r="I13" s="13">
        <f t="shared" si="1"/>
        <v>447000</v>
      </c>
      <c r="J13" s="14">
        <f t="shared" si="2"/>
        <v>447000</v>
      </c>
      <c r="K13" s="15"/>
      <c r="L13" s="16"/>
    </row>
    <row r="14" spans="1:12" ht="24" customHeight="1" x14ac:dyDescent="0.25">
      <c r="A14" s="9">
        <v>5</v>
      </c>
      <c r="B14" s="10" t="s">
        <v>71</v>
      </c>
      <c r="C14" s="11">
        <v>0.3</v>
      </c>
      <c r="D14" s="11"/>
      <c r="E14" s="18"/>
      <c r="F14" s="11"/>
      <c r="G14" s="11"/>
      <c r="H14" s="11">
        <f t="shared" si="0"/>
        <v>0.3</v>
      </c>
      <c r="I14" s="13">
        <f t="shared" si="1"/>
        <v>447000</v>
      </c>
      <c r="J14" s="14">
        <f t="shared" si="2"/>
        <v>447000</v>
      </c>
      <c r="K14" s="15"/>
      <c r="L14" s="16"/>
    </row>
    <row r="15" spans="1:12" ht="24" customHeight="1" x14ac:dyDescent="0.25">
      <c r="A15" s="9">
        <v>6</v>
      </c>
      <c r="B15" s="10" t="s">
        <v>80</v>
      </c>
      <c r="C15" s="11">
        <v>0.3</v>
      </c>
      <c r="D15" s="11"/>
      <c r="E15" s="18"/>
      <c r="F15" s="11"/>
      <c r="G15" s="11"/>
      <c r="H15" s="11">
        <f t="shared" si="0"/>
        <v>0.3</v>
      </c>
      <c r="I15" s="13">
        <f t="shared" si="1"/>
        <v>447000</v>
      </c>
      <c r="J15" s="14">
        <f t="shared" si="2"/>
        <v>447000</v>
      </c>
      <c r="K15" s="15"/>
      <c r="L15" s="16"/>
    </row>
    <row r="16" spans="1:12" ht="24" customHeight="1" x14ac:dyDescent="0.25">
      <c r="A16" s="9">
        <v>7</v>
      </c>
      <c r="B16" s="10" t="s">
        <v>93</v>
      </c>
      <c r="C16" s="11">
        <v>0.3</v>
      </c>
      <c r="D16" s="11"/>
      <c r="E16" s="18"/>
      <c r="F16" s="11"/>
      <c r="G16" s="11"/>
      <c r="H16" s="11">
        <f t="shared" ref="H16:H18" si="3">G16+C16</f>
        <v>0.3</v>
      </c>
      <c r="I16" s="13">
        <f t="shared" ref="I16:I18" si="4">H16*1490000</f>
        <v>447000</v>
      </c>
      <c r="J16" s="14">
        <f t="shared" si="2"/>
        <v>447000</v>
      </c>
      <c r="K16" s="20"/>
      <c r="L16" s="16"/>
    </row>
    <row r="17" spans="1:12" ht="24" customHeight="1" x14ac:dyDescent="0.25">
      <c r="A17" s="9">
        <v>8</v>
      </c>
      <c r="B17" s="21" t="s">
        <v>103</v>
      </c>
      <c r="C17" s="11">
        <v>0.3</v>
      </c>
      <c r="D17" s="11"/>
      <c r="E17" s="18"/>
      <c r="F17" s="11"/>
      <c r="G17" s="11"/>
      <c r="H17" s="11">
        <f t="shared" si="3"/>
        <v>0.3</v>
      </c>
      <c r="I17" s="13">
        <f t="shared" si="4"/>
        <v>447000</v>
      </c>
      <c r="J17" s="14">
        <f t="shared" si="2"/>
        <v>447000</v>
      </c>
      <c r="K17" s="20"/>
      <c r="L17" s="16"/>
    </row>
    <row r="18" spans="1:12" ht="24" customHeight="1" x14ac:dyDescent="0.25">
      <c r="A18" s="9">
        <v>9</v>
      </c>
      <c r="B18" s="21" t="s">
        <v>104</v>
      </c>
      <c r="C18" s="11">
        <v>0.3</v>
      </c>
      <c r="D18" s="11"/>
      <c r="E18" s="18"/>
      <c r="F18" s="11"/>
      <c r="G18" s="11"/>
      <c r="H18" s="11">
        <f t="shared" si="3"/>
        <v>0.3</v>
      </c>
      <c r="I18" s="13">
        <f t="shared" si="4"/>
        <v>447000</v>
      </c>
      <c r="J18" s="14">
        <f t="shared" si="2"/>
        <v>447000</v>
      </c>
      <c r="K18" s="20"/>
      <c r="L18" s="16"/>
    </row>
    <row r="19" spans="1:12" ht="24" customHeight="1" x14ac:dyDescent="0.25">
      <c r="A19" s="9">
        <v>10</v>
      </c>
      <c r="B19" s="24" t="s">
        <v>121</v>
      </c>
      <c r="C19" s="11">
        <v>0.3</v>
      </c>
      <c r="D19" s="22"/>
      <c r="E19" s="18"/>
      <c r="F19" s="11"/>
      <c r="G19" s="11"/>
      <c r="H19" s="11">
        <f t="shared" ref="H19" si="5">G19+C19</f>
        <v>0.3</v>
      </c>
      <c r="I19" s="13">
        <f t="shared" ref="I19" si="6">H19*1490000</f>
        <v>447000</v>
      </c>
      <c r="J19" s="14">
        <f t="shared" si="2"/>
        <v>447000</v>
      </c>
      <c r="K19" s="15"/>
      <c r="L19" s="16"/>
    </row>
    <row r="20" spans="1:12" s="2" customFormat="1" ht="24" customHeight="1" thickBot="1" x14ac:dyDescent="0.3">
      <c r="A20" s="25"/>
      <c r="B20" s="26" t="s">
        <v>126</v>
      </c>
      <c r="C20" s="27">
        <f>SUM(C10:C19)</f>
        <v>2.9999999999999996</v>
      </c>
      <c r="D20" s="27">
        <f t="shared" ref="D20:I20" si="7">SUM(D10:D19)</f>
        <v>0</v>
      </c>
      <c r="E20" s="27">
        <f t="shared" si="7"/>
        <v>0</v>
      </c>
      <c r="F20" s="27">
        <f t="shared" si="7"/>
        <v>0</v>
      </c>
      <c r="G20" s="27">
        <f t="shared" si="7"/>
        <v>0</v>
      </c>
      <c r="H20" s="27">
        <f t="shared" si="7"/>
        <v>2.9999999999999996</v>
      </c>
      <c r="I20" s="28">
        <f t="shared" si="7"/>
        <v>4470000</v>
      </c>
      <c r="J20" s="28">
        <f>SUM(J10:J19)</f>
        <v>4470000</v>
      </c>
      <c r="K20" s="29"/>
    </row>
    <row r="21" spans="1:12" s="2" customFormat="1" ht="16.5" thickTop="1" x14ac:dyDescent="0.25">
      <c r="A21" s="30"/>
      <c r="B21" s="31" t="s">
        <v>127</v>
      </c>
      <c r="C21" s="32" t="str">
        <f>[1]!VND(J20,TRUE)</f>
        <v>Bốn triệu, bốn trăm bảy mươi ngàn đồng</v>
      </c>
      <c r="D21" s="32"/>
      <c r="E21" s="33"/>
      <c r="F21" s="34"/>
      <c r="G21" s="34"/>
      <c r="H21" s="34"/>
      <c r="I21" s="34"/>
      <c r="J21" s="34"/>
      <c r="K21" s="35"/>
    </row>
    <row r="22" spans="1:12" s="2" customFormat="1" ht="15.75" x14ac:dyDescent="0.25">
      <c r="A22" s="36"/>
      <c r="B22" s="37"/>
      <c r="C22" s="35"/>
      <c r="D22" s="35"/>
      <c r="E22" s="34"/>
      <c r="F22" s="34"/>
      <c r="G22" s="34"/>
      <c r="H22" s="34"/>
      <c r="I22" s="34"/>
      <c r="J22" s="34"/>
      <c r="K22" s="35"/>
    </row>
    <row r="23" spans="1:12" s="4" customFormat="1" ht="17.25" x14ac:dyDescent="0.3">
      <c r="G23" s="38" t="s">
        <v>128</v>
      </c>
      <c r="K23" s="39"/>
    </row>
    <row r="24" spans="1:12" s="1" customFormat="1" ht="16.5" x14ac:dyDescent="0.25">
      <c r="B24" s="74" t="s">
        <v>129</v>
      </c>
      <c r="C24" s="74"/>
      <c r="D24" s="64"/>
      <c r="G24" s="64"/>
      <c r="H24" s="64"/>
      <c r="I24" s="64" t="s">
        <v>130</v>
      </c>
      <c r="J24" s="64"/>
      <c r="K24" s="64"/>
    </row>
    <row r="25" spans="1:12" s="4" customFormat="1" ht="16.5" x14ac:dyDescent="0.25">
      <c r="B25" s="64"/>
      <c r="C25" s="64"/>
      <c r="D25" s="64"/>
      <c r="G25" s="6"/>
      <c r="H25" s="6"/>
      <c r="I25" s="6"/>
      <c r="J25" s="6"/>
      <c r="K25" s="6"/>
    </row>
    <row r="26" spans="1:12" s="4" customFormat="1" ht="16.5" x14ac:dyDescent="0.25">
      <c r="B26" s="64"/>
      <c r="C26" s="64"/>
      <c r="D26" s="64"/>
      <c r="G26" s="6"/>
      <c r="H26" s="6"/>
      <c r="I26" s="6"/>
      <c r="J26" s="6"/>
      <c r="K26" s="6"/>
    </row>
    <row r="27" spans="1:12" s="4" customFormat="1" ht="16.5" x14ac:dyDescent="0.25">
      <c r="B27" s="64"/>
      <c r="C27" s="64"/>
      <c r="D27" s="64"/>
      <c r="G27" s="6"/>
      <c r="H27" s="6"/>
      <c r="I27" s="6"/>
      <c r="J27" s="6"/>
      <c r="K27" s="6"/>
    </row>
    <row r="28" spans="1:12" s="4" customFormat="1" ht="16.5" x14ac:dyDescent="0.25">
      <c r="B28" s="64"/>
      <c r="C28" s="64"/>
      <c r="D28" s="64"/>
      <c r="G28" s="6"/>
      <c r="H28" s="6"/>
      <c r="I28" s="6"/>
      <c r="J28" s="6"/>
      <c r="K28" s="6"/>
    </row>
    <row r="29" spans="1:12" s="4" customFormat="1" ht="16.5" x14ac:dyDescent="0.25">
      <c r="B29" s="74" t="s">
        <v>43</v>
      </c>
      <c r="C29" s="74"/>
      <c r="D29" s="64"/>
      <c r="G29" s="64"/>
      <c r="H29" s="64"/>
      <c r="I29" s="64" t="s">
        <v>37</v>
      </c>
      <c r="J29" s="64"/>
      <c r="K29" s="64"/>
    </row>
  </sheetData>
  <mergeCells count="16">
    <mergeCell ref="B29:C29"/>
    <mergeCell ref="A4:K4"/>
    <mergeCell ref="A5:K5"/>
    <mergeCell ref="A6:K6"/>
    <mergeCell ref="A7:A9"/>
    <mergeCell ref="B7:B9"/>
    <mergeCell ref="C7:C9"/>
    <mergeCell ref="D7:G7"/>
    <mergeCell ref="H7:H9"/>
    <mergeCell ref="I7:I9"/>
    <mergeCell ref="J7:J9"/>
    <mergeCell ref="K7:K9"/>
    <mergeCell ref="D8:D9"/>
    <mergeCell ref="E8:F8"/>
    <mergeCell ref="G8:G9"/>
    <mergeCell ref="B24:C24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topLeftCell="A28" workbookViewId="0">
      <selection activeCell="O51" sqref="O51"/>
    </sheetView>
  </sheetViews>
  <sheetFormatPr defaultRowHeight="12.75" x14ac:dyDescent="0.2"/>
  <cols>
    <col min="1" max="1" width="4.140625" style="17" customWidth="1"/>
    <col min="2" max="2" width="26.28515625" style="17" customWidth="1"/>
    <col min="3" max="3" width="6.42578125" style="17" customWidth="1"/>
    <col min="4" max="4" width="6.7109375" style="17" customWidth="1"/>
    <col min="5" max="5" width="5" style="17" customWidth="1"/>
    <col min="6" max="7" width="6.5703125" style="17" customWidth="1"/>
    <col min="8" max="8" width="7.42578125" style="17" customWidth="1"/>
    <col min="9" max="9" width="11.7109375" style="17" customWidth="1"/>
    <col min="10" max="10" width="12" style="17" customWidth="1"/>
    <col min="11" max="11" width="5.5703125" style="17" customWidth="1"/>
    <col min="12" max="12" width="15.5703125" style="17" customWidth="1"/>
    <col min="13" max="260" width="9.140625" style="17"/>
    <col min="261" max="261" width="4.140625" style="17" customWidth="1"/>
    <col min="262" max="262" width="25.7109375" style="17" customWidth="1"/>
    <col min="263" max="263" width="20.140625" style="17" customWidth="1"/>
    <col min="264" max="264" width="7.85546875" style="17" customWidth="1"/>
    <col min="265" max="265" width="12.140625" style="17" customWidth="1"/>
    <col min="266" max="266" width="12.85546875" style="17" customWidth="1"/>
    <col min="267" max="267" width="14.7109375" style="17" customWidth="1"/>
    <col min="268" max="516" width="9.140625" style="17"/>
    <col min="517" max="517" width="4.140625" style="17" customWidth="1"/>
    <col min="518" max="518" width="25.7109375" style="17" customWidth="1"/>
    <col min="519" max="519" width="20.140625" style="17" customWidth="1"/>
    <col min="520" max="520" width="7.85546875" style="17" customWidth="1"/>
    <col min="521" max="521" width="12.140625" style="17" customWidth="1"/>
    <col min="522" max="522" width="12.85546875" style="17" customWidth="1"/>
    <col min="523" max="523" width="14.7109375" style="17" customWidth="1"/>
    <col min="524" max="772" width="9.140625" style="17"/>
    <col min="773" max="773" width="4.140625" style="17" customWidth="1"/>
    <col min="774" max="774" width="25.7109375" style="17" customWidth="1"/>
    <col min="775" max="775" width="20.140625" style="17" customWidth="1"/>
    <col min="776" max="776" width="7.85546875" style="17" customWidth="1"/>
    <col min="777" max="777" width="12.140625" style="17" customWidth="1"/>
    <col min="778" max="778" width="12.85546875" style="17" customWidth="1"/>
    <col min="779" max="779" width="14.7109375" style="17" customWidth="1"/>
    <col min="780" max="1028" width="9.140625" style="17"/>
    <col min="1029" max="1029" width="4.140625" style="17" customWidth="1"/>
    <col min="1030" max="1030" width="25.7109375" style="17" customWidth="1"/>
    <col min="1031" max="1031" width="20.140625" style="17" customWidth="1"/>
    <col min="1032" max="1032" width="7.85546875" style="17" customWidth="1"/>
    <col min="1033" max="1033" width="12.140625" style="17" customWidth="1"/>
    <col min="1034" max="1034" width="12.85546875" style="17" customWidth="1"/>
    <col min="1035" max="1035" width="14.7109375" style="17" customWidth="1"/>
    <col min="1036" max="1284" width="9.140625" style="17"/>
    <col min="1285" max="1285" width="4.140625" style="17" customWidth="1"/>
    <col min="1286" max="1286" width="25.7109375" style="17" customWidth="1"/>
    <col min="1287" max="1287" width="20.140625" style="17" customWidth="1"/>
    <col min="1288" max="1288" width="7.85546875" style="17" customWidth="1"/>
    <col min="1289" max="1289" width="12.140625" style="17" customWidth="1"/>
    <col min="1290" max="1290" width="12.85546875" style="17" customWidth="1"/>
    <col min="1291" max="1291" width="14.7109375" style="17" customWidth="1"/>
    <col min="1292" max="1540" width="9.140625" style="17"/>
    <col min="1541" max="1541" width="4.140625" style="17" customWidth="1"/>
    <col min="1542" max="1542" width="25.7109375" style="17" customWidth="1"/>
    <col min="1543" max="1543" width="20.140625" style="17" customWidth="1"/>
    <col min="1544" max="1544" width="7.85546875" style="17" customWidth="1"/>
    <col min="1545" max="1545" width="12.140625" style="17" customWidth="1"/>
    <col min="1546" max="1546" width="12.85546875" style="17" customWidth="1"/>
    <col min="1547" max="1547" width="14.7109375" style="17" customWidth="1"/>
    <col min="1548" max="1796" width="9.140625" style="17"/>
    <col min="1797" max="1797" width="4.140625" style="17" customWidth="1"/>
    <col min="1798" max="1798" width="25.7109375" style="17" customWidth="1"/>
    <col min="1799" max="1799" width="20.140625" style="17" customWidth="1"/>
    <col min="1800" max="1800" width="7.85546875" style="17" customWidth="1"/>
    <col min="1801" max="1801" width="12.140625" style="17" customWidth="1"/>
    <col min="1802" max="1802" width="12.85546875" style="17" customWidth="1"/>
    <col min="1803" max="1803" width="14.7109375" style="17" customWidth="1"/>
    <col min="1804" max="2052" width="9.140625" style="17"/>
    <col min="2053" max="2053" width="4.140625" style="17" customWidth="1"/>
    <col min="2054" max="2054" width="25.7109375" style="17" customWidth="1"/>
    <col min="2055" max="2055" width="20.140625" style="17" customWidth="1"/>
    <col min="2056" max="2056" width="7.85546875" style="17" customWidth="1"/>
    <col min="2057" max="2057" width="12.140625" style="17" customWidth="1"/>
    <col min="2058" max="2058" width="12.85546875" style="17" customWidth="1"/>
    <col min="2059" max="2059" width="14.7109375" style="17" customWidth="1"/>
    <col min="2060" max="2308" width="9.140625" style="17"/>
    <col min="2309" max="2309" width="4.140625" style="17" customWidth="1"/>
    <col min="2310" max="2310" width="25.7109375" style="17" customWidth="1"/>
    <col min="2311" max="2311" width="20.140625" style="17" customWidth="1"/>
    <col min="2312" max="2312" width="7.85546875" style="17" customWidth="1"/>
    <col min="2313" max="2313" width="12.140625" style="17" customWidth="1"/>
    <col min="2314" max="2314" width="12.85546875" style="17" customWidth="1"/>
    <col min="2315" max="2315" width="14.7109375" style="17" customWidth="1"/>
    <col min="2316" max="2564" width="9.140625" style="17"/>
    <col min="2565" max="2565" width="4.140625" style="17" customWidth="1"/>
    <col min="2566" max="2566" width="25.7109375" style="17" customWidth="1"/>
    <col min="2567" max="2567" width="20.140625" style="17" customWidth="1"/>
    <col min="2568" max="2568" width="7.85546875" style="17" customWidth="1"/>
    <col min="2569" max="2569" width="12.140625" style="17" customWidth="1"/>
    <col min="2570" max="2570" width="12.85546875" style="17" customWidth="1"/>
    <col min="2571" max="2571" width="14.7109375" style="17" customWidth="1"/>
    <col min="2572" max="2820" width="9.140625" style="17"/>
    <col min="2821" max="2821" width="4.140625" style="17" customWidth="1"/>
    <col min="2822" max="2822" width="25.7109375" style="17" customWidth="1"/>
    <col min="2823" max="2823" width="20.140625" style="17" customWidth="1"/>
    <col min="2824" max="2824" width="7.85546875" style="17" customWidth="1"/>
    <col min="2825" max="2825" width="12.140625" style="17" customWidth="1"/>
    <col min="2826" max="2826" width="12.85546875" style="17" customWidth="1"/>
    <col min="2827" max="2827" width="14.7109375" style="17" customWidth="1"/>
    <col min="2828" max="3076" width="9.140625" style="17"/>
    <col min="3077" max="3077" width="4.140625" style="17" customWidth="1"/>
    <col min="3078" max="3078" width="25.7109375" style="17" customWidth="1"/>
    <col min="3079" max="3079" width="20.140625" style="17" customWidth="1"/>
    <col min="3080" max="3080" width="7.85546875" style="17" customWidth="1"/>
    <col min="3081" max="3081" width="12.140625" style="17" customWidth="1"/>
    <col min="3082" max="3082" width="12.85546875" style="17" customWidth="1"/>
    <col min="3083" max="3083" width="14.7109375" style="17" customWidth="1"/>
    <col min="3084" max="3332" width="9.140625" style="17"/>
    <col min="3333" max="3333" width="4.140625" style="17" customWidth="1"/>
    <col min="3334" max="3334" width="25.7109375" style="17" customWidth="1"/>
    <col min="3335" max="3335" width="20.140625" style="17" customWidth="1"/>
    <col min="3336" max="3336" width="7.85546875" style="17" customWidth="1"/>
    <col min="3337" max="3337" width="12.140625" style="17" customWidth="1"/>
    <col min="3338" max="3338" width="12.85546875" style="17" customWidth="1"/>
    <col min="3339" max="3339" width="14.7109375" style="17" customWidth="1"/>
    <col min="3340" max="3588" width="9.140625" style="17"/>
    <col min="3589" max="3589" width="4.140625" style="17" customWidth="1"/>
    <col min="3590" max="3590" width="25.7109375" style="17" customWidth="1"/>
    <col min="3591" max="3591" width="20.140625" style="17" customWidth="1"/>
    <col min="3592" max="3592" width="7.85546875" style="17" customWidth="1"/>
    <col min="3593" max="3593" width="12.140625" style="17" customWidth="1"/>
    <col min="3594" max="3594" width="12.85546875" style="17" customWidth="1"/>
    <col min="3595" max="3595" width="14.7109375" style="17" customWidth="1"/>
    <col min="3596" max="3844" width="9.140625" style="17"/>
    <col min="3845" max="3845" width="4.140625" style="17" customWidth="1"/>
    <col min="3846" max="3846" width="25.7109375" style="17" customWidth="1"/>
    <col min="3847" max="3847" width="20.140625" style="17" customWidth="1"/>
    <col min="3848" max="3848" width="7.85546875" style="17" customWidth="1"/>
    <col min="3849" max="3849" width="12.140625" style="17" customWidth="1"/>
    <col min="3850" max="3850" width="12.85546875" style="17" customWidth="1"/>
    <col min="3851" max="3851" width="14.7109375" style="17" customWidth="1"/>
    <col min="3852" max="4100" width="9.140625" style="17"/>
    <col min="4101" max="4101" width="4.140625" style="17" customWidth="1"/>
    <col min="4102" max="4102" width="25.7109375" style="17" customWidth="1"/>
    <col min="4103" max="4103" width="20.140625" style="17" customWidth="1"/>
    <col min="4104" max="4104" width="7.85546875" style="17" customWidth="1"/>
    <col min="4105" max="4105" width="12.140625" style="17" customWidth="1"/>
    <col min="4106" max="4106" width="12.85546875" style="17" customWidth="1"/>
    <col min="4107" max="4107" width="14.7109375" style="17" customWidth="1"/>
    <col min="4108" max="4356" width="9.140625" style="17"/>
    <col min="4357" max="4357" width="4.140625" style="17" customWidth="1"/>
    <col min="4358" max="4358" width="25.7109375" style="17" customWidth="1"/>
    <col min="4359" max="4359" width="20.140625" style="17" customWidth="1"/>
    <col min="4360" max="4360" width="7.85546875" style="17" customWidth="1"/>
    <col min="4361" max="4361" width="12.140625" style="17" customWidth="1"/>
    <col min="4362" max="4362" width="12.85546875" style="17" customWidth="1"/>
    <col min="4363" max="4363" width="14.7109375" style="17" customWidth="1"/>
    <col min="4364" max="4612" width="9.140625" style="17"/>
    <col min="4613" max="4613" width="4.140625" style="17" customWidth="1"/>
    <col min="4614" max="4614" width="25.7109375" style="17" customWidth="1"/>
    <col min="4615" max="4615" width="20.140625" style="17" customWidth="1"/>
    <col min="4616" max="4616" width="7.85546875" style="17" customWidth="1"/>
    <col min="4617" max="4617" width="12.140625" style="17" customWidth="1"/>
    <col min="4618" max="4618" width="12.85546875" style="17" customWidth="1"/>
    <col min="4619" max="4619" width="14.7109375" style="17" customWidth="1"/>
    <col min="4620" max="4868" width="9.140625" style="17"/>
    <col min="4869" max="4869" width="4.140625" style="17" customWidth="1"/>
    <col min="4870" max="4870" width="25.7109375" style="17" customWidth="1"/>
    <col min="4871" max="4871" width="20.140625" style="17" customWidth="1"/>
    <col min="4872" max="4872" width="7.85546875" style="17" customWidth="1"/>
    <col min="4873" max="4873" width="12.140625" style="17" customWidth="1"/>
    <col min="4874" max="4874" width="12.85546875" style="17" customWidth="1"/>
    <col min="4875" max="4875" width="14.7109375" style="17" customWidth="1"/>
    <col min="4876" max="5124" width="9.140625" style="17"/>
    <col min="5125" max="5125" width="4.140625" style="17" customWidth="1"/>
    <col min="5126" max="5126" width="25.7109375" style="17" customWidth="1"/>
    <col min="5127" max="5127" width="20.140625" style="17" customWidth="1"/>
    <col min="5128" max="5128" width="7.85546875" style="17" customWidth="1"/>
    <col min="5129" max="5129" width="12.140625" style="17" customWidth="1"/>
    <col min="5130" max="5130" width="12.85546875" style="17" customWidth="1"/>
    <col min="5131" max="5131" width="14.7109375" style="17" customWidth="1"/>
    <col min="5132" max="5380" width="9.140625" style="17"/>
    <col min="5381" max="5381" width="4.140625" style="17" customWidth="1"/>
    <col min="5382" max="5382" width="25.7109375" style="17" customWidth="1"/>
    <col min="5383" max="5383" width="20.140625" style="17" customWidth="1"/>
    <col min="5384" max="5384" width="7.85546875" style="17" customWidth="1"/>
    <col min="5385" max="5385" width="12.140625" style="17" customWidth="1"/>
    <col min="5386" max="5386" width="12.85546875" style="17" customWidth="1"/>
    <col min="5387" max="5387" width="14.7109375" style="17" customWidth="1"/>
    <col min="5388" max="5636" width="9.140625" style="17"/>
    <col min="5637" max="5637" width="4.140625" style="17" customWidth="1"/>
    <col min="5638" max="5638" width="25.7109375" style="17" customWidth="1"/>
    <col min="5639" max="5639" width="20.140625" style="17" customWidth="1"/>
    <col min="5640" max="5640" width="7.85546875" style="17" customWidth="1"/>
    <col min="5641" max="5641" width="12.140625" style="17" customWidth="1"/>
    <col min="5642" max="5642" width="12.85546875" style="17" customWidth="1"/>
    <col min="5643" max="5643" width="14.7109375" style="17" customWidth="1"/>
    <col min="5644" max="5892" width="9.140625" style="17"/>
    <col min="5893" max="5893" width="4.140625" style="17" customWidth="1"/>
    <col min="5894" max="5894" width="25.7109375" style="17" customWidth="1"/>
    <col min="5895" max="5895" width="20.140625" style="17" customWidth="1"/>
    <col min="5896" max="5896" width="7.85546875" style="17" customWidth="1"/>
    <col min="5897" max="5897" width="12.140625" style="17" customWidth="1"/>
    <col min="5898" max="5898" width="12.85546875" style="17" customWidth="1"/>
    <col min="5899" max="5899" width="14.7109375" style="17" customWidth="1"/>
    <col min="5900" max="6148" width="9.140625" style="17"/>
    <col min="6149" max="6149" width="4.140625" style="17" customWidth="1"/>
    <col min="6150" max="6150" width="25.7109375" style="17" customWidth="1"/>
    <col min="6151" max="6151" width="20.140625" style="17" customWidth="1"/>
    <col min="6152" max="6152" width="7.85546875" style="17" customWidth="1"/>
    <col min="6153" max="6153" width="12.140625" style="17" customWidth="1"/>
    <col min="6154" max="6154" width="12.85546875" style="17" customWidth="1"/>
    <col min="6155" max="6155" width="14.7109375" style="17" customWidth="1"/>
    <col min="6156" max="6404" width="9.140625" style="17"/>
    <col min="6405" max="6405" width="4.140625" style="17" customWidth="1"/>
    <col min="6406" max="6406" width="25.7109375" style="17" customWidth="1"/>
    <col min="6407" max="6407" width="20.140625" style="17" customWidth="1"/>
    <col min="6408" max="6408" width="7.85546875" style="17" customWidth="1"/>
    <col min="6409" max="6409" width="12.140625" style="17" customWidth="1"/>
    <col min="6410" max="6410" width="12.85546875" style="17" customWidth="1"/>
    <col min="6411" max="6411" width="14.7109375" style="17" customWidth="1"/>
    <col min="6412" max="6660" width="9.140625" style="17"/>
    <col min="6661" max="6661" width="4.140625" style="17" customWidth="1"/>
    <col min="6662" max="6662" width="25.7109375" style="17" customWidth="1"/>
    <col min="6663" max="6663" width="20.140625" style="17" customWidth="1"/>
    <col min="6664" max="6664" width="7.85546875" style="17" customWidth="1"/>
    <col min="6665" max="6665" width="12.140625" style="17" customWidth="1"/>
    <col min="6666" max="6666" width="12.85546875" style="17" customWidth="1"/>
    <col min="6667" max="6667" width="14.7109375" style="17" customWidth="1"/>
    <col min="6668" max="6916" width="9.140625" style="17"/>
    <col min="6917" max="6917" width="4.140625" style="17" customWidth="1"/>
    <col min="6918" max="6918" width="25.7109375" style="17" customWidth="1"/>
    <col min="6919" max="6919" width="20.140625" style="17" customWidth="1"/>
    <col min="6920" max="6920" width="7.85546875" style="17" customWidth="1"/>
    <col min="6921" max="6921" width="12.140625" style="17" customWidth="1"/>
    <col min="6922" max="6922" width="12.85546875" style="17" customWidth="1"/>
    <col min="6923" max="6923" width="14.7109375" style="17" customWidth="1"/>
    <col min="6924" max="7172" width="9.140625" style="17"/>
    <col min="7173" max="7173" width="4.140625" style="17" customWidth="1"/>
    <col min="7174" max="7174" width="25.7109375" style="17" customWidth="1"/>
    <col min="7175" max="7175" width="20.140625" style="17" customWidth="1"/>
    <col min="7176" max="7176" width="7.85546875" style="17" customWidth="1"/>
    <col min="7177" max="7177" width="12.140625" style="17" customWidth="1"/>
    <col min="7178" max="7178" width="12.85546875" style="17" customWidth="1"/>
    <col min="7179" max="7179" width="14.7109375" style="17" customWidth="1"/>
    <col min="7180" max="7428" width="9.140625" style="17"/>
    <col min="7429" max="7429" width="4.140625" style="17" customWidth="1"/>
    <col min="7430" max="7430" width="25.7109375" style="17" customWidth="1"/>
    <col min="7431" max="7431" width="20.140625" style="17" customWidth="1"/>
    <col min="7432" max="7432" width="7.85546875" style="17" customWidth="1"/>
    <col min="7433" max="7433" width="12.140625" style="17" customWidth="1"/>
    <col min="7434" max="7434" width="12.85546875" style="17" customWidth="1"/>
    <col min="7435" max="7435" width="14.7109375" style="17" customWidth="1"/>
    <col min="7436" max="7684" width="9.140625" style="17"/>
    <col min="7685" max="7685" width="4.140625" style="17" customWidth="1"/>
    <col min="7686" max="7686" width="25.7109375" style="17" customWidth="1"/>
    <col min="7687" max="7687" width="20.140625" style="17" customWidth="1"/>
    <col min="7688" max="7688" width="7.85546875" style="17" customWidth="1"/>
    <col min="7689" max="7689" width="12.140625" style="17" customWidth="1"/>
    <col min="7690" max="7690" width="12.85546875" style="17" customWidth="1"/>
    <col min="7691" max="7691" width="14.7109375" style="17" customWidth="1"/>
    <col min="7692" max="7940" width="9.140625" style="17"/>
    <col min="7941" max="7941" width="4.140625" style="17" customWidth="1"/>
    <col min="7942" max="7942" width="25.7109375" style="17" customWidth="1"/>
    <col min="7943" max="7943" width="20.140625" style="17" customWidth="1"/>
    <col min="7944" max="7944" width="7.85546875" style="17" customWidth="1"/>
    <col min="7945" max="7945" width="12.140625" style="17" customWidth="1"/>
    <col min="7946" max="7946" width="12.85546875" style="17" customWidth="1"/>
    <col min="7947" max="7947" width="14.7109375" style="17" customWidth="1"/>
    <col min="7948" max="8196" width="9.140625" style="17"/>
    <col min="8197" max="8197" width="4.140625" style="17" customWidth="1"/>
    <col min="8198" max="8198" width="25.7109375" style="17" customWidth="1"/>
    <col min="8199" max="8199" width="20.140625" style="17" customWidth="1"/>
    <col min="8200" max="8200" width="7.85546875" style="17" customWidth="1"/>
    <col min="8201" max="8201" width="12.140625" style="17" customWidth="1"/>
    <col min="8202" max="8202" width="12.85546875" style="17" customWidth="1"/>
    <col min="8203" max="8203" width="14.7109375" style="17" customWidth="1"/>
    <col min="8204" max="8452" width="9.140625" style="17"/>
    <col min="8453" max="8453" width="4.140625" style="17" customWidth="1"/>
    <col min="8454" max="8454" width="25.7109375" style="17" customWidth="1"/>
    <col min="8455" max="8455" width="20.140625" style="17" customWidth="1"/>
    <col min="8456" max="8456" width="7.85546875" style="17" customWidth="1"/>
    <col min="8457" max="8457" width="12.140625" style="17" customWidth="1"/>
    <col min="8458" max="8458" width="12.85546875" style="17" customWidth="1"/>
    <col min="8459" max="8459" width="14.7109375" style="17" customWidth="1"/>
    <col min="8460" max="8708" width="9.140625" style="17"/>
    <col min="8709" max="8709" width="4.140625" style="17" customWidth="1"/>
    <col min="8710" max="8710" width="25.7109375" style="17" customWidth="1"/>
    <col min="8711" max="8711" width="20.140625" style="17" customWidth="1"/>
    <col min="8712" max="8712" width="7.85546875" style="17" customWidth="1"/>
    <col min="8713" max="8713" width="12.140625" style="17" customWidth="1"/>
    <col min="8714" max="8714" width="12.85546875" style="17" customWidth="1"/>
    <col min="8715" max="8715" width="14.7109375" style="17" customWidth="1"/>
    <col min="8716" max="8964" width="9.140625" style="17"/>
    <col min="8965" max="8965" width="4.140625" style="17" customWidth="1"/>
    <col min="8966" max="8966" width="25.7109375" style="17" customWidth="1"/>
    <col min="8967" max="8967" width="20.140625" style="17" customWidth="1"/>
    <col min="8968" max="8968" width="7.85546875" style="17" customWidth="1"/>
    <col min="8969" max="8969" width="12.140625" style="17" customWidth="1"/>
    <col min="8970" max="8970" width="12.85546875" style="17" customWidth="1"/>
    <col min="8971" max="8971" width="14.7109375" style="17" customWidth="1"/>
    <col min="8972" max="9220" width="9.140625" style="17"/>
    <col min="9221" max="9221" width="4.140625" style="17" customWidth="1"/>
    <col min="9222" max="9222" width="25.7109375" style="17" customWidth="1"/>
    <col min="9223" max="9223" width="20.140625" style="17" customWidth="1"/>
    <col min="9224" max="9224" width="7.85546875" style="17" customWidth="1"/>
    <col min="9225" max="9225" width="12.140625" style="17" customWidth="1"/>
    <col min="9226" max="9226" width="12.85546875" style="17" customWidth="1"/>
    <col min="9227" max="9227" width="14.7109375" style="17" customWidth="1"/>
    <col min="9228" max="9476" width="9.140625" style="17"/>
    <col min="9477" max="9477" width="4.140625" style="17" customWidth="1"/>
    <col min="9478" max="9478" width="25.7109375" style="17" customWidth="1"/>
    <col min="9479" max="9479" width="20.140625" style="17" customWidth="1"/>
    <col min="9480" max="9480" width="7.85546875" style="17" customWidth="1"/>
    <col min="9481" max="9481" width="12.140625" style="17" customWidth="1"/>
    <col min="9482" max="9482" width="12.85546875" style="17" customWidth="1"/>
    <col min="9483" max="9483" width="14.7109375" style="17" customWidth="1"/>
    <col min="9484" max="9732" width="9.140625" style="17"/>
    <col min="9733" max="9733" width="4.140625" style="17" customWidth="1"/>
    <col min="9734" max="9734" width="25.7109375" style="17" customWidth="1"/>
    <col min="9735" max="9735" width="20.140625" style="17" customWidth="1"/>
    <col min="9736" max="9736" width="7.85546875" style="17" customWidth="1"/>
    <col min="9737" max="9737" width="12.140625" style="17" customWidth="1"/>
    <col min="9738" max="9738" width="12.85546875" style="17" customWidth="1"/>
    <col min="9739" max="9739" width="14.7109375" style="17" customWidth="1"/>
    <col min="9740" max="9988" width="9.140625" style="17"/>
    <col min="9989" max="9989" width="4.140625" style="17" customWidth="1"/>
    <col min="9990" max="9990" width="25.7109375" style="17" customWidth="1"/>
    <col min="9991" max="9991" width="20.140625" style="17" customWidth="1"/>
    <col min="9992" max="9992" width="7.85546875" style="17" customWidth="1"/>
    <col min="9993" max="9993" width="12.140625" style="17" customWidth="1"/>
    <col min="9994" max="9994" width="12.85546875" style="17" customWidth="1"/>
    <col min="9995" max="9995" width="14.7109375" style="17" customWidth="1"/>
    <col min="9996" max="10244" width="9.140625" style="17"/>
    <col min="10245" max="10245" width="4.140625" style="17" customWidth="1"/>
    <col min="10246" max="10246" width="25.7109375" style="17" customWidth="1"/>
    <col min="10247" max="10247" width="20.140625" style="17" customWidth="1"/>
    <col min="10248" max="10248" width="7.85546875" style="17" customWidth="1"/>
    <col min="10249" max="10249" width="12.140625" style="17" customWidth="1"/>
    <col min="10250" max="10250" width="12.85546875" style="17" customWidth="1"/>
    <col min="10251" max="10251" width="14.7109375" style="17" customWidth="1"/>
    <col min="10252" max="10500" width="9.140625" style="17"/>
    <col min="10501" max="10501" width="4.140625" style="17" customWidth="1"/>
    <col min="10502" max="10502" width="25.7109375" style="17" customWidth="1"/>
    <col min="10503" max="10503" width="20.140625" style="17" customWidth="1"/>
    <col min="10504" max="10504" width="7.85546875" style="17" customWidth="1"/>
    <col min="10505" max="10505" width="12.140625" style="17" customWidth="1"/>
    <col min="10506" max="10506" width="12.85546875" style="17" customWidth="1"/>
    <col min="10507" max="10507" width="14.7109375" style="17" customWidth="1"/>
    <col min="10508" max="10756" width="9.140625" style="17"/>
    <col min="10757" max="10757" width="4.140625" style="17" customWidth="1"/>
    <col min="10758" max="10758" width="25.7109375" style="17" customWidth="1"/>
    <col min="10759" max="10759" width="20.140625" style="17" customWidth="1"/>
    <col min="10760" max="10760" width="7.85546875" style="17" customWidth="1"/>
    <col min="10761" max="10761" width="12.140625" style="17" customWidth="1"/>
    <col min="10762" max="10762" width="12.85546875" style="17" customWidth="1"/>
    <col min="10763" max="10763" width="14.7109375" style="17" customWidth="1"/>
    <col min="10764" max="11012" width="9.140625" style="17"/>
    <col min="11013" max="11013" width="4.140625" style="17" customWidth="1"/>
    <col min="11014" max="11014" width="25.7109375" style="17" customWidth="1"/>
    <col min="11015" max="11015" width="20.140625" style="17" customWidth="1"/>
    <col min="11016" max="11016" width="7.85546875" style="17" customWidth="1"/>
    <col min="11017" max="11017" width="12.140625" style="17" customWidth="1"/>
    <col min="11018" max="11018" width="12.85546875" style="17" customWidth="1"/>
    <col min="11019" max="11019" width="14.7109375" style="17" customWidth="1"/>
    <col min="11020" max="11268" width="9.140625" style="17"/>
    <col min="11269" max="11269" width="4.140625" style="17" customWidth="1"/>
    <col min="11270" max="11270" width="25.7109375" style="17" customWidth="1"/>
    <col min="11271" max="11271" width="20.140625" style="17" customWidth="1"/>
    <col min="11272" max="11272" width="7.85546875" style="17" customWidth="1"/>
    <col min="11273" max="11273" width="12.140625" style="17" customWidth="1"/>
    <col min="11274" max="11274" width="12.85546875" style="17" customWidth="1"/>
    <col min="11275" max="11275" width="14.7109375" style="17" customWidth="1"/>
    <col min="11276" max="11524" width="9.140625" style="17"/>
    <col min="11525" max="11525" width="4.140625" style="17" customWidth="1"/>
    <col min="11526" max="11526" width="25.7109375" style="17" customWidth="1"/>
    <col min="11527" max="11527" width="20.140625" style="17" customWidth="1"/>
    <col min="11528" max="11528" width="7.85546875" style="17" customWidth="1"/>
    <col min="11529" max="11529" width="12.140625" style="17" customWidth="1"/>
    <col min="11530" max="11530" width="12.85546875" style="17" customWidth="1"/>
    <col min="11531" max="11531" width="14.7109375" style="17" customWidth="1"/>
    <col min="11532" max="11780" width="9.140625" style="17"/>
    <col min="11781" max="11781" width="4.140625" style="17" customWidth="1"/>
    <col min="11782" max="11782" width="25.7109375" style="17" customWidth="1"/>
    <col min="11783" max="11783" width="20.140625" style="17" customWidth="1"/>
    <col min="11784" max="11784" width="7.85546875" style="17" customWidth="1"/>
    <col min="11785" max="11785" width="12.140625" style="17" customWidth="1"/>
    <col min="11786" max="11786" width="12.85546875" style="17" customWidth="1"/>
    <col min="11787" max="11787" width="14.7109375" style="17" customWidth="1"/>
    <col min="11788" max="12036" width="9.140625" style="17"/>
    <col min="12037" max="12037" width="4.140625" style="17" customWidth="1"/>
    <col min="12038" max="12038" width="25.7109375" style="17" customWidth="1"/>
    <col min="12039" max="12039" width="20.140625" style="17" customWidth="1"/>
    <col min="12040" max="12040" width="7.85546875" style="17" customWidth="1"/>
    <col min="12041" max="12041" width="12.140625" style="17" customWidth="1"/>
    <col min="12042" max="12042" width="12.85546875" style="17" customWidth="1"/>
    <col min="12043" max="12043" width="14.7109375" style="17" customWidth="1"/>
    <col min="12044" max="12292" width="9.140625" style="17"/>
    <col min="12293" max="12293" width="4.140625" style="17" customWidth="1"/>
    <col min="12294" max="12294" width="25.7109375" style="17" customWidth="1"/>
    <col min="12295" max="12295" width="20.140625" style="17" customWidth="1"/>
    <col min="12296" max="12296" width="7.85546875" style="17" customWidth="1"/>
    <col min="12297" max="12297" width="12.140625" style="17" customWidth="1"/>
    <col min="12298" max="12298" width="12.85546875" style="17" customWidth="1"/>
    <col min="12299" max="12299" width="14.7109375" style="17" customWidth="1"/>
    <col min="12300" max="12548" width="9.140625" style="17"/>
    <col min="12549" max="12549" width="4.140625" style="17" customWidth="1"/>
    <col min="12550" max="12550" width="25.7109375" style="17" customWidth="1"/>
    <col min="12551" max="12551" width="20.140625" style="17" customWidth="1"/>
    <col min="12552" max="12552" width="7.85546875" style="17" customWidth="1"/>
    <col min="12553" max="12553" width="12.140625" style="17" customWidth="1"/>
    <col min="12554" max="12554" width="12.85546875" style="17" customWidth="1"/>
    <col min="12555" max="12555" width="14.7109375" style="17" customWidth="1"/>
    <col min="12556" max="12804" width="9.140625" style="17"/>
    <col min="12805" max="12805" width="4.140625" style="17" customWidth="1"/>
    <col min="12806" max="12806" width="25.7109375" style="17" customWidth="1"/>
    <col min="12807" max="12807" width="20.140625" style="17" customWidth="1"/>
    <col min="12808" max="12808" width="7.85546875" style="17" customWidth="1"/>
    <col min="12809" max="12809" width="12.140625" style="17" customWidth="1"/>
    <col min="12810" max="12810" width="12.85546875" style="17" customWidth="1"/>
    <col min="12811" max="12811" width="14.7109375" style="17" customWidth="1"/>
    <col min="12812" max="13060" width="9.140625" style="17"/>
    <col min="13061" max="13061" width="4.140625" style="17" customWidth="1"/>
    <col min="13062" max="13062" width="25.7109375" style="17" customWidth="1"/>
    <col min="13063" max="13063" width="20.140625" style="17" customWidth="1"/>
    <col min="13064" max="13064" width="7.85546875" style="17" customWidth="1"/>
    <col min="13065" max="13065" width="12.140625" style="17" customWidth="1"/>
    <col min="13066" max="13066" width="12.85546875" style="17" customWidth="1"/>
    <col min="13067" max="13067" width="14.7109375" style="17" customWidth="1"/>
    <col min="13068" max="13316" width="9.140625" style="17"/>
    <col min="13317" max="13317" width="4.140625" style="17" customWidth="1"/>
    <col min="13318" max="13318" width="25.7109375" style="17" customWidth="1"/>
    <col min="13319" max="13319" width="20.140625" style="17" customWidth="1"/>
    <col min="13320" max="13320" width="7.85546875" style="17" customWidth="1"/>
    <col min="13321" max="13321" width="12.140625" style="17" customWidth="1"/>
    <col min="13322" max="13322" width="12.85546875" style="17" customWidth="1"/>
    <col min="13323" max="13323" width="14.7109375" style="17" customWidth="1"/>
    <col min="13324" max="13572" width="9.140625" style="17"/>
    <col min="13573" max="13573" width="4.140625" style="17" customWidth="1"/>
    <col min="13574" max="13574" width="25.7109375" style="17" customWidth="1"/>
    <col min="13575" max="13575" width="20.140625" style="17" customWidth="1"/>
    <col min="13576" max="13576" width="7.85546875" style="17" customWidth="1"/>
    <col min="13577" max="13577" width="12.140625" style="17" customWidth="1"/>
    <col min="13578" max="13578" width="12.85546875" style="17" customWidth="1"/>
    <col min="13579" max="13579" width="14.7109375" style="17" customWidth="1"/>
    <col min="13580" max="13828" width="9.140625" style="17"/>
    <col min="13829" max="13829" width="4.140625" style="17" customWidth="1"/>
    <col min="13830" max="13830" width="25.7109375" style="17" customWidth="1"/>
    <col min="13831" max="13831" width="20.140625" style="17" customWidth="1"/>
    <col min="13832" max="13832" width="7.85546875" style="17" customWidth="1"/>
    <col min="13833" max="13833" width="12.140625" style="17" customWidth="1"/>
    <col min="13834" max="13834" width="12.85546875" style="17" customWidth="1"/>
    <col min="13835" max="13835" width="14.7109375" style="17" customWidth="1"/>
    <col min="13836" max="14084" width="9.140625" style="17"/>
    <col min="14085" max="14085" width="4.140625" style="17" customWidth="1"/>
    <col min="14086" max="14086" width="25.7109375" style="17" customWidth="1"/>
    <col min="14087" max="14087" width="20.140625" style="17" customWidth="1"/>
    <col min="14088" max="14088" width="7.85546875" style="17" customWidth="1"/>
    <col min="14089" max="14089" width="12.140625" style="17" customWidth="1"/>
    <col min="14090" max="14090" width="12.85546875" style="17" customWidth="1"/>
    <col min="14091" max="14091" width="14.7109375" style="17" customWidth="1"/>
    <col min="14092" max="14340" width="9.140625" style="17"/>
    <col min="14341" max="14341" width="4.140625" style="17" customWidth="1"/>
    <col min="14342" max="14342" width="25.7109375" style="17" customWidth="1"/>
    <col min="14343" max="14343" width="20.140625" style="17" customWidth="1"/>
    <col min="14344" max="14344" width="7.85546875" style="17" customWidth="1"/>
    <col min="14345" max="14345" width="12.140625" style="17" customWidth="1"/>
    <col min="14346" max="14346" width="12.85546875" style="17" customWidth="1"/>
    <col min="14347" max="14347" width="14.7109375" style="17" customWidth="1"/>
    <col min="14348" max="14596" width="9.140625" style="17"/>
    <col min="14597" max="14597" width="4.140625" style="17" customWidth="1"/>
    <col min="14598" max="14598" width="25.7109375" style="17" customWidth="1"/>
    <col min="14599" max="14599" width="20.140625" style="17" customWidth="1"/>
    <col min="14600" max="14600" width="7.85546875" style="17" customWidth="1"/>
    <col min="14601" max="14601" width="12.140625" style="17" customWidth="1"/>
    <col min="14602" max="14602" width="12.85546875" style="17" customWidth="1"/>
    <col min="14603" max="14603" width="14.7109375" style="17" customWidth="1"/>
    <col min="14604" max="14852" width="9.140625" style="17"/>
    <col min="14853" max="14853" width="4.140625" style="17" customWidth="1"/>
    <col min="14854" max="14854" width="25.7109375" style="17" customWidth="1"/>
    <col min="14855" max="14855" width="20.140625" style="17" customWidth="1"/>
    <col min="14856" max="14856" width="7.85546875" style="17" customWidth="1"/>
    <col min="14857" max="14857" width="12.140625" style="17" customWidth="1"/>
    <col min="14858" max="14858" width="12.85546875" style="17" customWidth="1"/>
    <col min="14859" max="14859" width="14.7109375" style="17" customWidth="1"/>
    <col min="14860" max="15108" width="9.140625" style="17"/>
    <col min="15109" max="15109" width="4.140625" style="17" customWidth="1"/>
    <col min="15110" max="15110" width="25.7109375" style="17" customWidth="1"/>
    <col min="15111" max="15111" width="20.140625" style="17" customWidth="1"/>
    <col min="15112" max="15112" width="7.85546875" style="17" customWidth="1"/>
    <col min="15113" max="15113" width="12.140625" style="17" customWidth="1"/>
    <col min="15114" max="15114" width="12.85546875" style="17" customWidth="1"/>
    <col min="15115" max="15115" width="14.7109375" style="17" customWidth="1"/>
    <col min="15116" max="15364" width="9.140625" style="17"/>
    <col min="15365" max="15365" width="4.140625" style="17" customWidth="1"/>
    <col min="15366" max="15366" width="25.7109375" style="17" customWidth="1"/>
    <col min="15367" max="15367" width="20.140625" style="17" customWidth="1"/>
    <col min="15368" max="15368" width="7.85546875" style="17" customWidth="1"/>
    <col min="15369" max="15369" width="12.140625" style="17" customWidth="1"/>
    <col min="15370" max="15370" width="12.85546875" style="17" customWidth="1"/>
    <col min="15371" max="15371" width="14.7109375" style="17" customWidth="1"/>
    <col min="15372" max="15620" width="9.140625" style="17"/>
    <col min="15621" max="15621" width="4.140625" style="17" customWidth="1"/>
    <col min="15622" max="15622" width="25.7109375" style="17" customWidth="1"/>
    <col min="15623" max="15623" width="20.140625" style="17" customWidth="1"/>
    <col min="15624" max="15624" width="7.85546875" style="17" customWidth="1"/>
    <col min="15625" max="15625" width="12.140625" style="17" customWidth="1"/>
    <col min="15626" max="15626" width="12.85546875" style="17" customWidth="1"/>
    <col min="15627" max="15627" width="14.7109375" style="17" customWidth="1"/>
    <col min="15628" max="15876" width="9.140625" style="17"/>
    <col min="15877" max="15877" width="4.140625" style="17" customWidth="1"/>
    <col min="15878" max="15878" width="25.7109375" style="17" customWidth="1"/>
    <col min="15879" max="15879" width="20.140625" style="17" customWidth="1"/>
    <col min="15880" max="15880" width="7.85546875" style="17" customWidth="1"/>
    <col min="15881" max="15881" width="12.140625" style="17" customWidth="1"/>
    <col min="15882" max="15882" width="12.85546875" style="17" customWidth="1"/>
    <col min="15883" max="15883" width="14.7109375" style="17" customWidth="1"/>
    <col min="15884" max="16132" width="9.140625" style="17"/>
    <col min="16133" max="16133" width="4.140625" style="17" customWidth="1"/>
    <col min="16134" max="16134" width="25.7109375" style="17" customWidth="1"/>
    <col min="16135" max="16135" width="20.140625" style="17" customWidth="1"/>
    <col min="16136" max="16136" width="7.85546875" style="17" customWidth="1"/>
    <col min="16137" max="16137" width="12.140625" style="17" customWidth="1"/>
    <col min="16138" max="16138" width="12.85546875" style="17" customWidth="1"/>
    <col min="16139" max="16139" width="14.7109375" style="17" customWidth="1"/>
    <col min="16140" max="16384" width="9.140625" style="17"/>
  </cols>
  <sheetData>
    <row r="1" spans="1:12" s="2" customFormat="1" ht="16.5" x14ac:dyDescent="0.25">
      <c r="A1" s="1" t="s">
        <v>0</v>
      </c>
      <c r="B1" s="1"/>
      <c r="C1" s="1"/>
      <c r="D1" s="1"/>
      <c r="E1" s="1"/>
      <c r="G1" s="1"/>
      <c r="H1" s="3"/>
      <c r="I1" s="3" t="s">
        <v>1</v>
      </c>
      <c r="J1" s="1"/>
    </row>
    <row r="2" spans="1:12" s="5" customFormat="1" ht="16.5" x14ac:dyDescent="0.25">
      <c r="A2" s="1" t="s">
        <v>2</v>
      </c>
      <c r="B2" s="4"/>
      <c r="C2" s="4"/>
      <c r="D2" s="4"/>
      <c r="E2" s="4"/>
      <c r="G2" s="4"/>
      <c r="H2" s="3"/>
      <c r="I2" s="3" t="s">
        <v>3</v>
      </c>
      <c r="J2" s="4"/>
    </row>
    <row r="3" spans="1:12" s="5" customFormat="1" ht="16.5" x14ac:dyDescent="0.25">
      <c r="A3" s="4"/>
      <c r="B3" s="4"/>
      <c r="C3" s="4"/>
      <c r="D3" s="6"/>
      <c r="E3" s="4"/>
      <c r="G3" s="4"/>
      <c r="H3" s="4"/>
      <c r="I3" s="4"/>
      <c r="J3" s="4"/>
    </row>
    <row r="4" spans="1:12" s="4" customFormat="1" ht="16.5" x14ac:dyDescent="0.25">
      <c r="A4" s="75" t="s">
        <v>136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s="4" customFormat="1" ht="16.5" x14ac:dyDescent="0.25">
      <c r="A5" s="75" t="s">
        <v>134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2" s="4" customFormat="1" ht="19.5" thickBot="1" x14ac:dyDescent="0.35">
      <c r="A6" s="76" t="s">
        <v>135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2" s="7" customFormat="1" ht="16.5" customHeight="1" thickTop="1" x14ac:dyDescent="0.25">
      <c r="A7" s="77" t="s">
        <v>4</v>
      </c>
      <c r="B7" s="80" t="s">
        <v>5</v>
      </c>
      <c r="C7" s="80" t="s">
        <v>6</v>
      </c>
      <c r="D7" s="82" t="s">
        <v>7</v>
      </c>
      <c r="E7" s="83"/>
      <c r="F7" s="83"/>
      <c r="G7" s="84"/>
      <c r="H7" s="80" t="s">
        <v>132</v>
      </c>
      <c r="I7" s="80" t="s">
        <v>133</v>
      </c>
      <c r="J7" s="80" t="s">
        <v>131</v>
      </c>
      <c r="K7" s="66" t="s">
        <v>8</v>
      </c>
    </row>
    <row r="8" spans="1:12" s="7" customFormat="1" ht="15.75" x14ac:dyDescent="0.25">
      <c r="A8" s="78"/>
      <c r="B8" s="81"/>
      <c r="C8" s="81"/>
      <c r="D8" s="69" t="s">
        <v>9</v>
      </c>
      <c r="E8" s="71" t="s">
        <v>10</v>
      </c>
      <c r="F8" s="72"/>
      <c r="G8" s="69" t="s">
        <v>11</v>
      </c>
      <c r="H8" s="81"/>
      <c r="I8" s="81"/>
      <c r="J8" s="81"/>
      <c r="K8" s="67"/>
    </row>
    <row r="9" spans="1:12" s="7" customFormat="1" ht="41.25" customHeight="1" x14ac:dyDescent="0.25">
      <c r="A9" s="79"/>
      <c r="B9" s="70"/>
      <c r="C9" s="70"/>
      <c r="D9" s="70"/>
      <c r="E9" s="8" t="s">
        <v>12</v>
      </c>
      <c r="F9" s="8" t="s">
        <v>13</v>
      </c>
      <c r="G9" s="73"/>
      <c r="H9" s="70"/>
      <c r="I9" s="70"/>
      <c r="J9" s="70"/>
      <c r="K9" s="68"/>
    </row>
    <row r="10" spans="1:12" s="7" customFormat="1" ht="15.75" x14ac:dyDescent="0.25">
      <c r="A10" s="49" t="s">
        <v>14</v>
      </c>
      <c r="B10" s="50" t="s">
        <v>15</v>
      </c>
      <c r="C10" s="51"/>
      <c r="D10" s="51"/>
      <c r="E10" s="52"/>
      <c r="F10" s="52"/>
      <c r="G10" s="52"/>
      <c r="H10" s="51"/>
      <c r="I10" s="51"/>
      <c r="J10" s="41">
        <f>SUM(J11:J29)</f>
        <v>4277466.0869565206</v>
      </c>
      <c r="K10" s="53"/>
      <c r="L10" s="63"/>
    </row>
    <row r="11" spans="1:12" ht="15.75" x14ac:dyDescent="0.25">
      <c r="A11" s="9">
        <v>1</v>
      </c>
      <c r="B11" s="10" t="s">
        <v>16</v>
      </c>
      <c r="C11" s="11">
        <v>4.6500000000000004</v>
      </c>
      <c r="D11" s="11">
        <v>0.4</v>
      </c>
      <c r="E11" s="12"/>
      <c r="F11" s="11"/>
      <c r="G11" s="11">
        <f>D11+F11</f>
        <v>0.4</v>
      </c>
      <c r="H11" s="11">
        <f>G11+C11</f>
        <v>5.0500000000000007</v>
      </c>
      <c r="I11" s="13">
        <f>H11*1490000</f>
        <v>7524500.0000000009</v>
      </c>
      <c r="J11" s="14">
        <f>I11/23</f>
        <v>327152.17391304352</v>
      </c>
      <c r="K11" s="15"/>
      <c r="L11" s="16"/>
    </row>
    <row r="12" spans="1:12" ht="15.75" x14ac:dyDescent="0.25">
      <c r="A12" s="9">
        <v>2</v>
      </c>
      <c r="B12" s="10" t="s">
        <v>17</v>
      </c>
      <c r="C12" s="11">
        <v>3.33</v>
      </c>
      <c r="D12" s="11"/>
      <c r="E12" s="18"/>
      <c r="F12" s="11"/>
      <c r="G12" s="11">
        <f t="shared" ref="G12:G29" si="0">D12+F12</f>
        <v>0</v>
      </c>
      <c r="H12" s="11">
        <f t="shared" ref="H12:H79" si="1">G12+C12</f>
        <v>3.33</v>
      </c>
      <c r="I12" s="13">
        <f t="shared" ref="I12:I79" si="2">H12*1490000</f>
        <v>4961700</v>
      </c>
      <c r="J12" s="14">
        <f t="shared" ref="J12:J75" si="3">I12/23</f>
        <v>215726.08695652173</v>
      </c>
      <c r="K12" s="15"/>
      <c r="L12" s="16"/>
    </row>
    <row r="13" spans="1:12" ht="15.75" x14ac:dyDescent="0.25">
      <c r="A13" s="9">
        <v>3</v>
      </c>
      <c r="B13" s="10" t="s">
        <v>18</v>
      </c>
      <c r="C13" s="11">
        <v>4.6500000000000004</v>
      </c>
      <c r="D13" s="11"/>
      <c r="E13" s="18"/>
      <c r="F13" s="11"/>
      <c r="G13" s="11">
        <f t="shared" si="0"/>
        <v>0</v>
      </c>
      <c r="H13" s="11">
        <f t="shared" si="1"/>
        <v>4.6500000000000004</v>
      </c>
      <c r="I13" s="13">
        <f t="shared" si="2"/>
        <v>6928500.0000000009</v>
      </c>
      <c r="J13" s="14">
        <f t="shared" si="3"/>
        <v>301239.13043478265</v>
      </c>
      <c r="K13" s="15"/>
      <c r="L13" s="16"/>
    </row>
    <row r="14" spans="1:12" ht="15.75" x14ac:dyDescent="0.25">
      <c r="A14" s="9">
        <v>4</v>
      </c>
      <c r="B14" s="10" t="s">
        <v>19</v>
      </c>
      <c r="C14" s="11">
        <v>2.66</v>
      </c>
      <c r="D14" s="11"/>
      <c r="E14" s="18"/>
      <c r="F14" s="11"/>
      <c r="G14" s="11">
        <f t="shared" si="0"/>
        <v>0</v>
      </c>
      <c r="H14" s="11">
        <f t="shared" si="1"/>
        <v>2.66</v>
      </c>
      <c r="I14" s="13">
        <f t="shared" si="2"/>
        <v>3963400</v>
      </c>
      <c r="J14" s="14">
        <f t="shared" si="3"/>
        <v>172321.73913043478</v>
      </c>
      <c r="K14" s="15"/>
      <c r="L14" s="16"/>
    </row>
    <row r="15" spans="1:12" ht="15.75" x14ac:dyDescent="0.25">
      <c r="A15" s="9">
        <v>5</v>
      </c>
      <c r="B15" s="10" t="s">
        <v>20</v>
      </c>
      <c r="C15" s="11">
        <v>4.0599999999999996</v>
      </c>
      <c r="D15" s="11"/>
      <c r="E15" s="18">
        <v>7</v>
      </c>
      <c r="F15" s="11">
        <f>C15*E15%</f>
        <v>0.28420000000000001</v>
      </c>
      <c r="G15" s="11">
        <f t="shared" si="0"/>
        <v>0.28420000000000001</v>
      </c>
      <c r="H15" s="11">
        <f t="shared" si="1"/>
        <v>4.3441999999999998</v>
      </c>
      <c r="I15" s="13">
        <f t="shared" si="2"/>
        <v>6472858</v>
      </c>
      <c r="J15" s="14">
        <f t="shared" si="3"/>
        <v>281428.60869565216</v>
      </c>
      <c r="K15" s="15"/>
      <c r="L15" s="16"/>
    </row>
    <row r="16" spans="1:12" ht="15.75" x14ac:dyDescent="0.25">
      <c r="A16" s="9">
        <v>6</v>
      </c>
      <c r="B16" s="10" t="s">
        <v>21</v>
      </c>
      <c r="C16" s="11">
        <v>4.0599999999999996</v>
      </c>
      <c r="D16" s="11">
        <v>0.3</v>
      </c>
      <c r="E16" s="18">
        <v>10</v>
      </c>
      <c r="F16" s="11">
        <f>C16*E16%</f>
        <v>0.40599999999999997</v>
      </c>
      <c r="G16" s="11">
        <f t="shared" si="0"/>
        <v>0.70599999999999996</v>
      </c>
      <c r="H16" s="11">
        <f t="shared" si="1"/>
        <v>4.766</v>
      </c>
      <c r="I16" s="13">
        <f t="shared" si="2"/>
        <v>7101340</v>
      </c>
      <c r="J16" s="14">
        <f t="shared" si="3"/>
        <v>308753.91304347827</v>
      </c>
      <c r="K16" s="15"/>
      <c r="L16" s="16"/>
    </row>
    <row r="17" spans="1:12" ht="15.75" x14ac:dyDescent="0.25">
      <c r="A17" s="9">
        <v>7</v>
      </c>
      <c r="B17" s="10" t="s">
        <v>22</v>
      </c>
      <c r="C17" s="11">
        <v>4.0599999999999996</v>
      </c>
      <c r="D17" s="11"/>
      <c r="E17" s="18">
        <v>7</v>
      </c>
      <c r="F17" s="11">
        <f>C17*E17%</f>
        <v>0.28420000000000001</v>
      </c>
      <c r="G17" s="11">
        <f t="shared" si="0"/>
        <v>0.28420000000000001</v>
      </c>
      <c r="H17" s="11">
        <f t="shared" si="1"/>
        <v>4.3441999999999998</v>
      </c>
      <c r="I17" s="13">
        <f t="shared" si="2"/>
        <v>6472858</v>
      </c>
      <c r="J17" s="14">
        <f t="shared" si="3"/>
        <v>281428.60869565216</v>
      </c>
      <c r="K17" s="15"/>
      <c r="L17" s="16"/>
    </row>
    <row r="18" spans="1:12" ht="15.75" x14ac:dyDescent="0.25">
      <c r="A18" s="9">
        <v>8</v>
      </c>
      <c r="B18" s="10" t="s">
        <v>23</v>
      </c>
      <c r="C18" s="11">
        <v>2.67</v>
      </c>
      <c r="D18" s="11"/>
      <c r="E18" s="18"/>
      <c r="F18" s="11"/>
      <c r="G18" s="11">
        <f t="shared" si="0"/>
        <v>0</v>
      </c>
      <c r="H18" s="11">
        <f t="shared" si="1"/>
        <v>2.67</v>
      </c>
      <c r="I18" s="13">
        <f t="shared" si="2"/>
        <v>3978300</v>
      </c>
      <c r="J18" s="14">
        <f t="shared" si="3"/>
        <v>172969.5652173913</v>
      </c>
      <c r="K18" s="15"/>
      <c r="L18" s="16"/>
    </row>
    <row r="19" spans="1:12" ht="15.75" x14ac:dyDescent="0.25">
      <c r="A19" s="9">
        <v>9</v>
      </c>
      <c r="B19" s="10" t="s">
        <v>24</v>
      </c>
      <c r="C19" s="11">
        <v>2.66</v>
      </c>
      <c r="D19" s="11"/>
      <c r="E19" s="18"/>
      <c r="F19" s="11"/>
      <c r="G19" s="11">
        <f t="shared" si="0"/>
        <v>0</v>
      </c>
      <c r="H19" s="11">
        <f t="shared" si="1"/>
        <v>2.66</v>
      </c>
      <c r="I19" s="13">
        <f t="shared" si="2"/>
        <v>3963400</v>
      </c>
      <c r="J19" s="14">
        <f t="shared" si="3"/>
        <v>172321.73913043478</v>
      </c>
      <c r="K19" s="15"/>
      <c r="L19" s="16"/>
    </row>
    <row r="20" spans="1:12" ht="15.75" x14ac:dyDescent="0.25">
      <c r="A20" s="9">
        <v>10</v>
      </c>
      <c r="B20" s="10" t="s">
        <v>25</v>
      </c>
      <c r="C20" s="11">
        <v>4.0599999999999996</v>
      </c>
      <c r="D20" s="11"/>
      <c r="E20" s="18">
        <v>6</v>
      </c>
      <c r="F20" s="11">
        <f>C20*E20%</f>
        <v>0.24359999999999996</v>
      </c>
      <c r="G20" s="11">
        <f t="shared" si="0"/>
        <v>0.24359999999999996</v>
      </c>
      <c r="H20" s="11">
        <f t="shared" si="1"/>
        <v>4.3035999999999994</v>
      </c>
      <c r="I20" s="13">
        <f t="shared" si="2"/>
        <v>6412363.9999999991</v>
      </c>
      <c r="J20" s="14">
        <f t="shared" si="3"/>
        <v>278798.43478260865</v>
      </c>
      <c r="K20" s="15"/>
      <c r="L20" s="16"/>
    </row>
    <row r="21" spans="1:12" ht="15.75" x14ac:dyDescent="0.25">
      <c r="A21" s="9">
        <v>11</v>
      </c>
      <c r="B21" s="10" t="s">
        <v>26</v>
      </c>
      <c r="C21" s="11">
        <v>3.26</v>
      </c>
      <c r="D21" s="11">
        <v>0.3</v>
      </c>
      <c r="E21" s="18"/>
      <c r="F21" s="11"/>
      <c r="G21" s="11">
        <f t="shared" si="0"/>
        <v>0.3</v>
      </c>
      <c r="H21" s="11">
        <f t="shared" si="1"/>
        <v>3.5599999999999996</v>
      </c>
      <c r="I21" s="13">
        <f t="shared" si="2"/>
        <v>5304399.9999999991</v>
      </c>
      <c r="J21" s="14">
        <f t="shared" si="3"/>
        <v>230626.0869565217</v>
      </c>
      <c r="K21" s="15"/>
      <c r="L21" s="16"/>
    </row>
    <row r="22" spans="1:12" ht="15.75" x14ac:dyDescent="0.25">
      <c r="A22" s="9">
        <v>12</v>
      </c>
      <c r="B22" s="10" t="s">
        <v>27</v>
      </c>
      <c r="C22" s="11">
        <v>2.66</v>
      </c>
      <c r="D22" s="11"/>
      <c r="E22" s="18"/>
      <c r="F22" s="11"/>
      <c r="G22" s="11">
        <f t="shared" si="0"/>
        <v>0</v>
      </c>
      <c r="H22" s="11">
        <f t="shared" si="1"/>
        <v>2.66</v>
      </c>
      <c r="I22" s="13">
        <f t="shared" si="2"/>
        <v>3963400</v>
      </c>
      <c r="J22" s="14">
        <f t="shared" si="3"/>
        <v>172321.73913043478</v>
      </c>
      <c r="K22" s="15"/>
      <c r="L22" s="16"/>
    </row>
    <row r="23" spans="1:12" ht="15.75" x14ac:dyDescent="0.25">
      <c r="A23" s="9">
        <v>13</v>
      </c>
      <c r="B23" s="10" t="s">
        <v>28</v>
      </c>
      <c r="C23" s="11">
        <v>2.67</v>
      </c>
      <c r="D23" s="11"/>
      <c r="E23" s="18"/>
      <c r="F23" s="11"/>
      <c r="G23" s="11">
        <f t="shared" si="0"/>
        <v>0</v>
      </c>
      <c r="H23" s="11">
        <f t="shared" si="1"/>
        <v>2.67</v>
      </c>
      <c r="I23" s="13">
        <f t="shared" si="2"/>
        <v>3978300</v>
      </c>
      <c r="J23" s="14">
        <f t="shared" si="3"/>
        <v>172969.5652173913</v>
      </c>
      <c r="K23" s="15"/>
      <c r="L23" s="16"/>
    </row>
    <row r="24" spans="1:12" ht="15.75" x14ac:dyDescent="0.25">
      <c r="A24" s="9">
        <v>14</v>
      </c>
      <c r="B24" s="10" t="s">
        <v>29</v>
      </c>
      <c r="C24" s="11">
        <v>2.66</v>
      </c>
      <c r="D24" s="11"/>
      <c r="E24" s="18"/>
      <c r="F24" s="11"/>
      <c r="G24" s="11">
        <f t="shared" si="0"/>
        <v>0</v>
      </c>
      <c r="H24" s="11">
        <f t="shared" si="1"/>
        <v>2.66</v>
      </c>
      <c r="I24" s="13">
        <f t="shared" si="2"/>
        <v>3963400</v>
      </c>
      <c r="J24" s="14">
        <f t="shared" si="3"/>
        <v>172321.73913043478</v>
      </c>
      <c r="K24" s="15"/>
      <c r="L24" s="16"/>
    </row>
    <row r="25" spans="1:12" ht="15.75" x14ac:dyDescent="0.25">
      <c r="A25" s="9">
        <v>15</v>
      </c>
      <c r="B25" s="10" t="s">
        <v>30</v>
      </c>
      <c r="C25" s="11">
        <v>2.67</v>
      </c>
      <c r="D25" s="11"/>
      <c r="E25" s="18"/>
      <c r="F25" s="11"/>
      <c r="G25" s="11">
        <f t="shared" si="0"/>
        <v>0</v>
      </c>
      <c r="H25" s="11">
        <f t="shared" si="1"/>
        <v>2.67</v>
      </c>
      <c r="I25" s="13">
        <f t="shared" si="2"/>
        <v>3978300</v>
      </c>
      <c r="J25" s="14">
        <f t="shared" si="3"/>
        <v>172969.5652173913</v>
      </c>
      <c r="K25" s="15"/>
      <c r="L25" s="16"/>
    </row>
    <row r="26" spans="1:12" ht="15.75" x14ac:dyDescent="0.25">
      <c r="A26" s="9">
        <v>16</v>
      </c>
      <c r="B26" s="10" t="s">
        <v>31</v>
      </c>
      <c r="C26" s="11">
        <v>3.33</v>
      </c>
      <c r="D26" s="11"/>
      <c r="E26" s="18"/>
      <c r="F26" s="11"/>
      <c r="G26" s="11">
        <f t="shared" si="0"/>
        <v>0</v>
      </c>
      <c r="H26" s="11">
        <f t="shared" si="1"/>
        <v>3.33</v>
      </c>
      <c r="I26" s="13">
        <f t="shared" si="2"/>
        <v>4961700</v>
      </c>
      <c r="J26" s="14">
        <f t="shared" si="3"/>
        <v>215726.08695652173</v>
      </c>
      <c r="K26" s="15"/>
      <c r="L26" s="16"/>
    </row>
    <row r="27" spans="1:12" ht="15.75" x14ac:dyDescent="0.25">
      <c r="A27" s="9">
        <v>17</v>
      </c>
      <c r="B27" s="10" t="s">
        <v>32</v>
      </c>
      <c r="C27" s="11">
        <v>2.67</v>
      </c>
      <c r="D27" s="11"/>
      <c r="E27" s="18"/>
      <c r="F27" s="11"/>
      <c r="G27" s="11">
        <f t="shared" si="0"/>
        <v>0</v>
      </c>
      <c r="H27" s="11">
        <f t="shared" si="1"/>
        <v>2.67</v>
      </c>
      <c r="I27" s="13">
        <f t="shared" si="2"/>
        <v>3978300</v>
      </c>
      <c r="J27" s="14">
        <f t="shared" si="3"/>
        <v>172969.5652173913</v>
      </c>
      <c r="K27" s="15"/>
      <c r="L27" s="16"/>
    </row>
    <row r="28" spans="1:12" ht="15.75" x14ac:dyDescent="0.25">
      <c r="A28" s="9">
        <v>18</v>
      </c>
      <c r="B28" s="10" t="s">
        <v>33</v>
      </c>
      <c r="C28" s="11">
        <v>3</v>
      </c>
      <c r="D28" s="11">
        <v>0.3</v>
      </c>
      <c r="E28" s="18"/>
      <c r="F28" s="11"/>
      <c r="G28" s="11">
        <f t="shared" si="0"/>
        <v>0.3</v>
      </c>
      <c r="H28" s="11">
        <f t="shared" si="1"/>
        <v>3.3</v>
      </c>
      <c r="I28" s="13">
        <f t="shared" si="2"/>
        <v>4917000</v>
      </c>
      <c r="J28" s="14">
        <f t="shared" si="3"/>
        <v>213782.60869565216</v>
      </c>
      <c r="K28" s="15"/>
      <c r="L28" s="16"/>
    </row>
    <row r="29" spans="1:12" ht="15.75" x14ac:dyDescent="0.25">
      <c r="A29" s="9">
        <v>19</v>
      </c>
      <c r="B29" s="10" t="s">
        <v>34</v>
      </c>
      <c r="C29" s="11">
        <v>3.33</v>
      </c>
      <c r="D29" s="11">
        <v>0.4</v>
      </c>
      <c r="E29" s="18"/>
      <c r="F29" s="11"/>
      <c r="G29" s="11">
        <f t="shared" si="0"/>
        <v>0.4</v>
      </c>
      <c r="H29" s="11">
        <f t="shared" si="1"/>
        <v>3.73</v>
      </c>
      <c r="I29" s="13">
        <f t="shared" si="2"/>
        <v>5557700</v>
      </c>
      <c r="J29" s="14">
        <f t="shared" si="3"/>
        <v>241639.13043478262</v>
      </c>
      <c r="K29" s="15"/>
      <c r="L29" s="16"/>
    </row>
    <row r="30" spans="1:12" ht="15.75" x14ac:dyDescent="0.25">
      <c r="A30" s="43" t="s">
        <v>35</v>
      </c>
      <c r="B30" s="44" t="s">
        <v>36</v>
      </c>
      <c r="C30" s="45"/>
      <c r="D30" s="45"/>
      <c r="E30" s="46"/>
      <c r="F30" s="45"/>
      <c r="G30" s="45"/>
      <c r="H30" s="45"/>
      <c r="I30" s="47"/>
      <c r="J30" s="42">
        <f>SUM(J31:J45)</f>
        <v>3646807.3913043477</v>
      </c>
      <c r="K30" s="48"/>
      <c r="L30" s="16"/>
    </row>
    <row r="31" spans="1:12" ht="15.75" x14ac:dyDescent="0.25">
      <c r="A31" s="9">
        <v>1</v>
      </c>
      <c r="B31" s="10" t="s">
        <v>37</v>
      </c>
      <c r="C31" s="11">
        <v>5.76</v>
      </c>
      <c r="D31" s="11">
        <v>0.7</v>
      </c>
      <c r="E31" s="18"/>
      <c r="F31" s="11"/>
      <c r="G31" s="11">
        <f t="shared" ref="G31:G45" si="4">D31+F31</f>
        <v>0.7</v>
      </c>
      <c r="H31" s="11">
        <f t="shared" si="1"/>
        <v>6.46</v>
      </c>
      <c r="I31" s="13">
        <f t="shared" si="2"/>
        <v>9625400</v>
      </c>
      <c r="J31" s="14">
        <f t="shared" si="3"/>
        <v>418495.65217391303</v>
      </c>
      <c r="K31" s="15"/>
      <c r="L31" s="16"/>
    </row>
    <row r="32" spans="1:12" ht="15.75" x14ac:dyDescent="0.25">
      <c r="A32" s="9">
        <v>2</v>
      </c>
      <c r="B32" s="10" t="s">
        <v>38</v>
      </c>
      <c r="C32" s="11">
        <v>5.76</v>
      </c>
      <c r="D32" s="11">
        <v>0.5</v>
      </c>
      <c r="E32" s="18"/>
      <c r="F32" s="11"/>
      <c r="G32" s="11">
        <f t="shared" si="4"/>
        <v>0.5</v>
      </c>
      <c r="H32" s="11">
        <f t="shared" si="1"/>
        <v>6.26</v>
      </c>
      <c r="I32" s="13">
        <f t="shared" si="2"/>
        <v>9327400</v>
      </c>
      <c r="J32" s="14">
        <f t="shared" si="3"/>
        <v>405539.13043478259</v>
      </c>
      <c r="K32" s="15"/>
      <c r="L32" s="16"/>
    </row>
    <row r="33" spans="1:12" ht="15.75" x14ac:dyDescent="0.25">
      <c r="A33" s="9">
        <v>3</v>
      </c>
      <c r="B33" s="10" t="s">
        <v>39</v>
      </c>
      <c r="C33" s="11">
        <v>3.99</v>
      </c>
      <c r="D33" s="11">
        <v>0.4</v>
      </c>
      <c r="E33" s="18"/>
      <c r="F33" s="11"/>
      <c r="G33" s="11">
        <f t="shared" si="4"/>
        <v>0.4</v>
      </c>
      <c r="H33" s="11">
        <f t="shared" si="1"/>
        <v>4.3900000000000006</v>
      </c>
      <c r="I33" s="13">
        <f t="shared" si="2"/>
        <v>6541100.0000000009</v>
      </c>
      <c r="J33" s="14">
        <f t="shared" si="3"/>
        <v>284395.65217391308</v>
      </c>
      <c r="K33" s="15"/>
      <c r="L33" s="16"/>
    </row>
    <row r="34" spans="1:12" ht="15.75" x14ac:dyDescent="0.25">
      <c r="A34" s="9">
        <v>4</v>
      </c>
      <c r="B34" s="10" t="s">
        <v>40</v>
      </c>
      <c r="C34" s="11">
        <v>3.34</v>
      </c>
      <c r="D34" s="11">
        <v>0.3</v>
      </c>
      <c r="E34" s="18"/>
      <c r="F34" s="11"/>
      <c r="G34" s="11">
        <f t="shared" si="4"/>
        <v>0.3</v>
      </c>
      <c r="H34" s="11">
        <f t="shared" si="1"/>
        <v>3.6399999999999997</v>
      </c>
      <c r="I34" s="13">
        <f t="shared" si="2"/>
        <v>5423599.9999999991</v>
      </c>
      <c r="J34" s="14">
        <f t="shared" si="3"/>
        <v>235808.69565217386</v>
      </c>
      <c r="K34" s="15"/>
      <c r="L34" s="16"/>
    </row>
    <row r="35" spans="1:12" ht="15.75" x14ac:dyDescent="0.25">
      <c r="A35" s="9">
        <v>5</v>
      </c>
      <c r="B35" s="10" t="s">
        <v>41</v>
      </c>
      <c r="C35" s="11">
        <v>3.03</v>
      </c>
      <c r="D35" s="11"/>
      <c r="E35" s="18"/>
      <c r="F35" s="11"/>
      <c r="G35" s="11">
        <f t="shared" si="4"/>
        <v>0</v>
      </c>
      <c r="H35" s="11">
        <f t="shared" si="1"/>
        <v>3.03</v>
      </c>
      <c r="I35" s="13">
        <f t="shared" si="2"/>
        <v>4514700</v>
      </c>
      <c r="J35" s="14">
        <f t="shared" si="3"/>
        <v>196291.30434782608</v>
      </c>
      <c r="K35" s="15"/>
      <c r="L35" s="16"/>
    </row>
    <row r="36" spans="1:12" ht="15.75" x14ac:dyDescent="0.25">
      <c r="A36" s="9">
        <v>6</v>
      </c>
      <c r="B36" s="10" t="s">
        <v>42</v>
      </c>
      <c r="C36" s="11">
        <v>2.86</v>
      </c>
      <c r="D36" s="11"/>
      <c r="E36" s="18"/>
      <c r="F36" s="11"/>
      <c r="G36" s="11">
        <f t="shared" si="4"/>
        <v>0</v>
      </c>
      <c r="H36" s="11">
        <f t="shared" si="1"/>
        <v>2.86</v>
      </c>
      <c r="I36" s="13">
        <f t="shared" si="2"/>
        <v>4261400</v>
      </c>
      <c r="J36" s="14">
        <f t="shared" si="3"/>
        <v>185278.26086956522</v>
      </c>
      <c r="K36" s="15"/>
      <c r="L36" s="16"/>
    </row>
    <row r="37" spans="1:12" ht="15.75" x14ac:dyDescent="0.25">
      <c r="A37" s="9">
        <v>7</v>
      </c>
      <c r="B37" s="10" t="s">
        <v>43</v>
      </c>
      <c r="C37" s="11">
        <v>3</v>
      </c>
      <c r="D37" s="11"/>
      <c r="E37" s="18"/>
      <c r="F37" s="11"/>
      <c r="G37" s="11">
        <f t="shared" si="4"/>
        <v>0</v>
      </c>
      <c r="H37" s="11">
        <f t="shared" si="1"/>
        <v>3</v>
      </c>
      <c r="I37" s="13">
        <f t="shared" si="2"/>
        <v>4470000</v>
      </c>
      <c r="J37" s="14">
        <f t="shared" si="3"/>
        <v>194347.82608695651</v>
      </c>
      <c r="K37" s="19"/>
      <c r="L37" s="16"/>
    </row>
    <row r="38" spans="1:12" ht="15.75" x14ac:dyDescent="0.25">
      <c r="A38" s="9">
        <v>8</v>
      </c>
      <c r="B38" s="10" t="s">
        <v>44</v>
      </c>
      <c r="C38" s="11">
        <v>4.0599999999999996</v>
      </c>
      <c r="D38" s="11"/>
      <c r="E38" s="18"/>
      <c r="F38" s="11"/>
      <c r="G38" s="11">
        <f t="shared" si="4"/>
        <v>0</v>
      </c>
      <c r="H38" s="11">
        <f t="shared" si="1"/>
        <v>4.0599999999999996</v>
      </c>
      <c r="I38" s="13">
        <f t="shared" si="2"/>
        <v>6049399.9999999991</v>
      </c>
      <c r="J38" s="14">
        <f t="shared" si="3"/>
        <v>263017.39130434778</v>
      </c>
      <c r="K38" s="15"/>
      <c r="L38" s="16"/>
    </row>
    <row r="39" spans="1:12" ht="15.75" x14ac:dyDescent="0.25">
      <c r="A39" s="9">
        <v>9</v>
      </c>
      <c r="B39" s="10" t="s">
        <v>45</v>
      </c>
      <c r="C39" s="11">
        <v>4.0599999999999996</v>
      </c>
      <c r="D39" s="11"/>
      <c r="E39" s="18"/>
      <c r="F39" s="11"/>
      <c r="G39" s="11">
        <f t="shared" si="4"/>
        <v>0</v>
      </c>
      <c r="H39" s="11">
        <f t="shared" si="1"/>
        <v>4.0599999999999996</v>
      </c>
      <c r="I39" s="13">
        <f t="shared" si="2"/>
        <v>6049399.9999999991</v>
      </c>
      <c r="J39" s="14">
        <f t="shared" si="3"/>
        <v>263017.39130434778</v>
      </c>
      <c r="K39" s="15"/>
      <c r="L39" s="16"/>
    </row>
    <row r="40" spans="1:12" ht="15.75" x14ac:dyDescent="0.25">
      <c r="A40" s="9">
        <v>10</v>
      </c>
      <c r="B40" s="10" t="s">
        <v>46</v>
      </c>
      <c r="C40" s="11">
        <v>2.67</v>
      </c>
      <c r="D40" s="11">
        <v>0.3</v>
      </c>
      <c r="E40" s="18"/>
      <c r="F40" s="11"/>
      <c r="G40" s="11">
        <f t="shared" si="4"/>
        <v>0.3</v>
      </c>
      <c r="H40" s="11">
        <f t="shared" si="1"/>
        <v>2.9699999999999998</v>
      </c>
      <c r="I40" s="13">
        <f t="shared" si="2"/>
        <v>4425300</v>
      </c>
      <c r="J40" s="14">
        <f t="shared" si="3"/>
        <v>192404.34782608695</v>
      </c>
      <c r="K40" s="15"/>
      <c r="L40" s="16"/>
    </row>
    <row r="41" spans="1:12" ht="15.75" x14ac:dyDescent="0.25">
      <c r="A41" s="9">
        <v>11</v>
      </c>
      <c r="B41" s="10" t="s">
        <v>47</v>
      </c>
      <c r="C41" s="11">
        <v>4.0599999999999996</v>
      </c>
      <c r="D41" s="11"/>
      <c r="E41" s="18">
        <v>5</v>
      </c>
      <c r="F41" s="11">
        <f>C41*E41%</f>
        <v>0.20299999999999999</v>
      </c>
      <c r="G41" s="11">
        <f t="shared" si="4"/>
        <v>0.20299999999999999</v>
      </c>
      <c r="H41" s="11">
        <f t="shared" si="1"/>
        <v>4.2629999999999999</v>
      </c>
      <c r="I41" s="13">
        <f t="shared" si="2"/>
        <v>6351870</v>
      </c>
      <c r="J41" s="14">
        <f t="shared" si="3"/>
        <v>276168.26086956525</v>
      </c>
      <c r="K41" s="15"/>
      <c r="L41" s="16"/>
    </row>
    <row r="42" spans="1:12" ht="15.75" x14ac:dyDescent="0.25">
      <c r="A42" s="9">
        <v>12</v>
      </c>
      <c r="B42" s="10" t="s">
        <v>48</v>
      </c>
      <c r="C42" s="11">
        <v>3.06</v>
      </c>
      <c r="D42" s="11"/>
      <c r="E42" s="18"/>
      <c r="F42" s="11"/>
      <c r="G42" s="11">
        <f t="shared" si="4"/>
        <v>0</v>
      </c>
      <c r="H42" s="11">
        <f t="shared" si="1"/>
        <v>3.06</v>
      </c>
      <c r="I42" s="13">
        <f t="shared" si="2"/>
        <v>4559400</v>
      </c>
      <c r="J42" s="14">
        <f t="shared" si="3"/>
        <v>198234.78260869565</v>
      </c>
      <c r="K42" s="15"/>
      <c r="L42" s="16"/>
    </row>
    <row r="43" spans="1:12" ht="15.75" x14ac:dyDescent="0.25">
      <c r="A43" s="9">
        <v>13</v>
      </c>
      <c r="B43" s="10" t="s">
        <v>49</v>
      </c>
      <c r="C43" s="11">
        <v>2.86</v>
      </c>
      <c r="D43" s="11"/>
      <c r="E43" s="18"/>
      <c r="F43" s="11"/>
      <c r="G43" s="11">
        <f t="shared" si="4"/>
        <v>0</v>
      </c>
      <c r="H43" s="11">
        <f t="shared" si="1"/>
        <v>2.86</v>
      </c>
      <c r="I43" s="13">
        <f t="shared" si="2"/>
        <v>4261400</v>
      </c>
      <c r="J43" s="14">
        <f t="shared" si="3"/>
        <v>185278.26086956522</v>
      </c>
      <c r="K43" s="20"/>
      <c r="L43" s="16"/>
    </row>
    <row r="44" spans="1:12" ht="15.75" x14ac:dyDescent="0.25">
      <c r="A44" s="9">
        <v>14</v>
      </c>
      <c r="B44" s="21" t="s">
        <v>50</v>
      </c>
      <c r="C44" s="11">
        <v>2.66</v>
      </c>
      <c r="D44" s="11"/>
      <c r="E44" s="18"/>
      <c r="F44" s="11"/>
      <c r="G44" s="11">
        <f t="shared" si="4"/>
        <v>0</v>
      </c>
      <c r="H44" s="11">
        <f t="shared" si="1"/>
        <v>2.66</v>
      </c>
      <c r="I44" s="13">
        <f t="shared" si="2"/>
        <v>3963400</v>
      </c>
      <c r="J44" s="14">
        <f t="shared" si="3"/>
        <v>172321.73913043478</v>
      </c>
      <c r="K44" s="20"/>
      <c r="L44" s="16"/>
    </row>
    <row r="45" spans="1:12" ht="15.75" x14ac:dyDescent="0.25">
      <c r="A45" s="9">
        <v>15</v>
      </c>
      <c r="B45" s="21" t="s">
        <v>51</v>
      </c>
      <c r="C45" s="11">
        <v>2.72</v>
      </c>
      <c r="D45" s="11"/>
      <c r="E45" s="18"/>
      <c r="F45" s="11"/>
      <c r="G45" s="11">
        <f t="shared" si="4"/>
        <v>0</v>
      </c>
      <c r="H45" s="11">
        <f t="shared" si="1"/>
        <v>2.72</v>
      </c>
      <c r="I45" s="13">
        <f t="shared" si="2"/>
        <v>4052800.0000000005</v>
      </c>
      <c r="J45" s="14">
        <f t="shared" si="3"/>
        <v>176208.69565217392</v>
      </c>
      <c r="K45" s="20"/>
      <c r="L45" s="16"/>
    </row>
    <row r="46" spans="1:12" ht="15.75" x14ac:dyDescent="0.25">
      <c r="A46" s="43" t="s">
        <v>52</v>
      </c>
      <c r="B46" s="44" t="s">
        <v>53</v>
      </c>
      <c r="C46" s="45"/>
      <c r="D46" s="45"/>
      <c r="E46" s="46"/>
      <c r="F46" s="45"/>
      <c r="G46" s="45"/>
      <c r="H46" s="45"/>
      <c r="I46" s="47"/>
      <c r="J46" s="42">
        <f>SUM(J47:J61)</f>
        <v>3067702.6956521734</v>
      </c>
      <c r="K46" s="54"/>
      <c r="L46" s="16"/>
    </row>
    <row r="47" spans="1:12" ht="15.75" x14ac:dyDescent="0.25">
      <c r="A47" s="9">
        <v>1</v>
      </c>
      <c r="B47" s="10" t="s">
        <v>54</v>
      </c>
      <c r="C47" s="11">
        <v>4.0599999999999996</v>
      </c>
      <c r="D47" s="11">
        <v>0.3</v>
      </c>
      <c r="E47" s="18">
        <v>8</v>
      </c>
      <c r="F47" s="11">
        <f>C47*E47%</f>
        <v>0.32479999999999998</v>
      </c>
      <c r="G47" s="11">
        <f t="shared" ref="G47:G61" si="5">D47+F47</f>
        <v>0.62480000000000002</v>
      </c>
      <c r="H47" s="11">
        <f t="shared" si="1"/>
        <v>4.6847999999999992</v>
      </c>
      <c r="I47" s="13">
        <f t="shared" si="2"/>
        <v>6980351.9999999991</v>
      </c>
      <c r="J47" s="14">
        <f t="shared" si="3"/>
        <v>303493.56521739124</v>
      </c>
      <c r="K47" s="15"/>
      <c r="L47" s="16"/>
    </row>
    <row r="48" spans="1:12" ht="15.75" x14ac:dyDescent="0.25">
      <c r="A48" s="9">
        <v>2</v>
      </c>
      <c r="B48" s="10" t="s">
        <v>55</v>
      </c>
      <c r="C48" s="11">
        <v>3.33</v>
      </c>
      <c r="D48" s="11">
        <v>0.4</v>
      </c>
      <c r="E48" s="18"/>
      <c r="F48" s="11"/>
      <c r="G48" s="11">
        <f t="shared" si="5"/>
        <v>0.4</v>
      </c>
      <c r="H48" s="11">
        <f t="shared" si="1"/>
        <v>3.73</v>
      </c>
      <c r="I48" s="13">
        <f t="shared" si="2"/>
        <v>5557700</v>
      </c>
      <c r="J48" s="14">
        <f t="shared" si="3"/>
        <v>241639.13043478262</v>
      </c>
      <c r="K48" s="15"/>
      <c r="L48" s="16"/>
    </row>
    <row r="49" spans="1:12" ht="15.75" x14ac:dyDescent="0.25">
      <c r="A49" s="9">
        <v>3</v>
      </c>
      <c r="B49" s="10" t="s">
        <v>56</v>
      </c>
      <c r="C49" s="11">
        <v>3</v>
      </c>
      <c r="D49" s="11">
        <v>0.3</v>
      </c>
      <c r="E49" s="18"/>
      <c r="F49" s="11"/>
      <c r="G49" s="11">
        <f t="shared" si="5"/>
        <v>0.3</v>
      </c>
      <c r="H49" s="11">
        <f t="shared" si="1"/>
        <v>3.3</v>
      </c>
      <c r="I49" s="13">
        <f t="shared" si="2"/>
        <v>4917000</v>
      </c>
      <c r="J49" s="14">
        <f t="shared" si="3"/>
        <v>213782.60869565216</v>
      </c>
      <c r="K49" s="15"/>
      <c r="L49" s="16"/>
    </row>
    <row r="50" spans="1:12" ht="15.75" x14ac:dyDescent="0.25">
      <c r="A50" s="9">
        <v>4</v>
      </c>
      <c r="B50" s="10" t="s">
        <v>57</v>
      </c>
      <c r="C50" s="11">
        <v>3</v>
      </c>
      <c r="D50" s="11"/>
      <c r="E50" s="18"/>
      <c r="F50" s="11"/>
      <c r="G50" s="11">
        <f t="shared" si="5"/>
        <v>0</v>
      </c>
      <c r="H50" s="11">
        <f t="shared" si="1"/>
        <v>3</v>
      </c>
      <c r="I50" s="13">
        <f t="shared" si="2"/>
        <v>4470000</v>
      </c>
      <c r="J50" s="14">
        <f t="shared" si="3"/>
        <v>194347.82608695651</v>
      </c>
      <c r="K50" s="15"/>
      <c r="L50" s="16"/>
    </row>
    <row r="51" spans="1:12" ht="15.75" x14ac:dyDescent="0.25">
      <c r="A51" s="9">
        <v>5</v>
      </c>
      <c r="B51" s="10" t="s">
        <v>58</v>
      </c>
      <c r="C51" s="11">
        <v>2.66</v>
      </c>
      <c r="D51" s="11"/>
      <c r="E51" s="18"/>
      <c r="F51" s="11"/>
      <c r="G51" s="11">
        <f t="shared" si="5"/>
        <v>0</v>
      </c>
      <c r="H51" s="11">
        <f t="shared" si="1"/>
        <v>2.66</v>
      </c>
      <c r="I51" s="13">
        <f t="shared" si="2"/>
        <v>3963400</v>
      </c>
      <c r="J51" s="14">
        <f t="shared" si="3"/>
        <v>172321.73913043478</v>
      </c>
      <c r="K51" s="15"/>
      <c r="L51" s="16"/>
    </row>
    <row r="52" spans="1:12" ht="15.75" x14ac:dyDescent="0.25">
      <c r="A52" s="9">
        <v>6</v>
      </c>
      <c r="B52" s="10" t="s">
        <v>59</v>
      </c>
      <c r="C52" s="11">
        <v>3.12</v>
      </c>
      <c r="D52" s="11"/>
      <c r="E52" s="18"/>
      <c r="F52" s="11"/>
      <c r="G52" s="11">
        <f t="shared" si="5"/>
        <v>0</v>
      </c>
      <c r="H52" s="11">
        <f t="shared" si="1"/>
        <v>3.12</v>
      </c>
      <c r="I52" s="13">
        <f t="shared" si="2"/>
        <v>4648800</v>
      </c>
      <c r="J52" s="14">
        <f t="shared" si="3"/>
        <v>202121.73913043478</v>
      </c>
      <c r="K52" s="15"/>
      <c r="L52" s="16"/>
    </row>
    <row r="53" spans="1:12" ht="15.75" x14ac:dyDescent="0.25">
      <c r="A53" s="9">
        <v>7</v>
      </c>
      <c r="B53" s="10" t="s">
        <v>60</v>
      </c>
      <c r="C53" s="11">
        <v>2.66</v>
      </c>
      <c r="D53" s="11"/>
      <c r="E53" s="18"/>
      <c r="F53" s="11"/>
      <c r="G53" s="11">
        <f t="shared" si="5"/>
        <v>0</v>
      </c>
      <c r="H53" s="11">
        <f t="shared" si="1"/>
        <v>2.66</v>
      </c>
      <c r="I53" s="13">
        <f t="shared" si="2"/>
        <v>3963400</v>
      </c>
      <c r="J53" s="14">
        <f t="shared" si="3"/>
        <v>172321.73913043478</v>
      </c>
      <c r="K53" s="15"/>
      <c r="L53" s="16"/>
    </row>
    <row r="54" spans="1:12" ht="15.75" x14ac:dyDescent="0.25">
      <c r="A54" s="9">
        <v>8</v>
      </c>
      <c r="B54" s="10" t="s">
        <v>61</v>
      </c>
      <c r="C54" s="11">
        <v>2.66</v>
      </c>
      <c r="D54" s="11"/>
      <c r="E54" s="18"/>
      <c r="F54" s="11"/>
      <c r="G54" s="11">
        <f t="shared" si="5"/>
        <v>0</v>
      </c>
      <c r="H54" s="11">
        <f t="shared" si="1"/>
        <v>2.66</v>
      </c>
      <c r="I54" s="13">
        <f t="shared" si="2"/>
        <v>3963400</v>
      </c>
      <c r="J54" s="14">
        <f t="shared" si="3"/>
        <v>172321.73913043478</v>
      </c>
      <c r="K54" s="15"/>
      <c r="L54" s="16"/>
    </row>
    <row r="55" spans="1:12" ht="15.75" x14ac:dyDescent="0.25">
      <c r="A55" s="9">
        <v>9</v>
      </c>
      <c r="B55" s="10" t="s">
        <v>62</v>
      </c>
      <c r="C55" s="11">
        <v>2.46</v>
      </c>
      <c r="D55" s="11"/>
      <c r="E55" s="18"/>
      <c r="F55" s="11"/>
      <c r="G55" s="11">
        <f t="shared" si="5"/>
        <v>0</v>
      </c>
      <c r="H55" s="11">
        <f t="shared" si="1"/>
        <v>2.46</v>
      </c>
      <c r="I55" s="13">
        <f t="shared" si="2"/>
        <v>3665400</v>
      </c>
      <c r="J55" s="14">
        <f t="shared" si="3"/>
        <v>159365.21739130435</v>
      </c>
      <c r="K55" s="15"/>
      <c r="L55" s="16"/>
    </row>
    <row r="56" spans="1:12" ht="15.75" x14ac:dyDescent="0.25">
      <c r="A56" s="9">
        <v>10</v>
      </c>
      <c r="B56" s="10" t="s">
        <v>63</v>
      </c>
      <c r="C56" s="11">
        <v>2.66</v>
      </c>
      <c r="D56" s="11"/>
      <c r="E56" s="18"/>
      <c r="F56" s="11"/>
      <c r="G56" s="11">
        <f t="shared" si="5"/>
        <v>0</v>
      </c>
      <c r="H56" s="11">
        <f t="shared" si="1"/>
        <v>2.66</v>
      </c>
      <c r="I56" s="13">
        <f t="shared" si="2"/>
        <v>3963400</v>
      </c>
      <c r="J56" s="14">
        <f t="shared" si="3"/>
        <v>172321.73913043478</v>
      </c>
      <c r="K56" s="15"/>
      <c r="L56" s="16"/>
    </row>
    <row r="57" spans="1:12" ht="15.75" x14ac:dyDescent="0.25">
      <c r="A57" s="9">
        <v>11</v>
      </c>
      <c r="B57" s="21" t="s">
        <v>64</v>
      </c>
      <c r="C57" s="11">
        <v>3</v>
      </c>
      <c r="D57" s="11"/>
      <c r="E57" s="18"/>
      <c r="F57" s="11"/>
      <c r="G57" s="11">
        <f t="shared" si="5"/>
        <v>0</v>
      </c>
      <c r="H57" s="11">
        <f t="shared" si="1"/>
        <v>3</v>
      </c>
      <c r="I57" s="13">
        <f t="shared" si="2"/>
        <v>4470000</v>
      </c>
      <c r="J57" s="14">
        <f t="shared" si="3"/>
        <v>194347.82608695651</v>
      </c>
      <c r="K57" s="15"/>
      <c r="L57" s="16"/>
    </row>
    <row r="58" spans="1:12" ht="15.75" x14ac:dyDescent="0.25">
      <c r="A58" s="9">
        <v>12</v>
      </c>
      <c r="B58" s="21" t="s">
        <v>65</v>
      </c>
      <c r="C58" s="11">
        <v>4.9800000000000004</v>
      </c>
      <c r="D58" s="11">
        <v>0.4</v>
      </c>
      <c r="E58" s="18">
        <v>5</v>
      </c>
      <c r="F58" s="11">
        <f>C58*E58%</f>
        <v>0.24900000000000003</v>
      </c>
      <c r="G58" s="11">
        <f t="shared" si="5"/>
        <v>0.64900000000000002</v>
      </c>
      <c r="H58" s="11">
        <f t="shared" si="1"/>
        <v>5.6290000000000004</v>
      </c>
      <c r="I58" s="13">
        <f t="shared" si="2"/>
        <v>8387210.0000000009</v>
      </c>
      <c r="J58" s="14">
        <f t="shared" si="3"/>
        <v>364661.30434782611</v>
      </c>
      <c r="K58" s="15"/>
      <c r="L58" s="16"/>
    </row>
    <row r="59" spans="1:12" ht="15.75" x14ac:dyDescent="0.25">
      <c r="A59" s="9">
        <v>13</v>
      </c>
      <c r="B59" s="21" t="s">
        <v>66</v>
      </c>
      <c r="C59" s="11">
        <v>2.67</v>
      </c>
      <c r="D59" s="11"/>
      <c r="E59" s="18"/>
      <c r="F59" s="11">
        <f t="shared" ref="F59:F60" si="6">C59*E59%</f>
        <v>0</v>
      </c>
      <c r="G59" s="11">
        <f t="shared" si="5"/>
        <v>0</v>
      </c>
      <c r="H59" s="11">
        <f t="shared" si="1"/>
        <v>2.67</v>
      </c>
      <c r="I59" s="13">
        <f t="shared" si="2"/>
        <v>3978300</v>
      </c>
      <c r="J59" s="14">
        <f t="shared" si="3"/>
        <v>172969.5652173913</v>
      </c>
      <c r="K59" s="15"/>
      <c r="L59" s="16"/>
    </row>
    <row r="60" spans="1:12" ht="15.75" x14ac:dyDescent="0.25">
      <c r="A60" s="9">
        <v>14</v>
      </c>
      <c r="B60" s="21" t="s">
        <v>67</v>
      </c>
      <c r="C60" s="11">
        <v>2.66</v>
      </c>
      <c r="D60" s="11"/>
      <c r="E60" s="18"/>
      <c r="F60" s="11">
        <f t="shared" si="6"/>
        <v>0</v>
      </c>
      <c r="G60" s="11">
        <f t="shared" si="5"/>
        <v>0</v>
      </c>
      <c r="H60" s="11">
        <f t="shared" si="1"/>
        <v>2.66</v>
      </c>
      <c r="I60" s="13">
        <f t="shared" si="2"/>
        <v>3963400</v>
      </c>
      <c r="J60" s="14">
        <f t="shared" si="3"/>
        <v>172321.73913043478</v>
      </c>
      <c r="K60" s="15"/>
      <c r="L60" s="16"/>
    </row>
    <row r="61" spans="1:12" ht="15.75" x14ac:dyDescent="0.25">
      <c r="A61" s="9">
        <v>15</v>
      </c>
      <c r="B61" s="21" t="s">
        <v>68</v>
      </c>
      <c r="C61" s="11">
        <v>2.46</v>
      </c>
      <c r="D61" s="11"/>
      <c r="E61" s="18"/>
      <c r="F61" s="11">
        <f>C61*E61%</f>
        <v>0</v>
      </c>
      <c r="G61" s="11">
        <f t="shared" si="5"/>
        <v>0</v>
      </c>
      <c r="H61" s="11">
        <f t="shared" si="1"/>
        <v>2.46</v>
      </c>
      <c r="I61" s="13">
        <f t="shared" si="2"/>
        <v>3665400</v>
      </c>
      <c r="J61" s="14">
        <f t="shared" si="3"/>
        <v>159365.21739130435</v>
      </c>
      <c r="K61" s="15"/>
      <c r="L61" s="16"/>
    </row>
    <row r="62" spans="1:12" ht="15.75" x14ac:dyDescent="0.25">
      <c r="A62" s="43" t="s">
        <v>69</v>
      </c>
      <c r="B62" s="55" t="s">
        <v>70</v>
      </c>
      <c r="C62" s="45"/>
      <c r="D62" s="45"/>
      <c r="E62" s="46"/>
      <c r="F62" s="45"/>
      <c r="G62" s="45"/>
      <c r="H62" s="45"/>
      <c r="I62" s="47"/>
      <c r="J62" s="42">
        <f>SUM(J63:J82)</f>
        <v>4649784.6956521757</v>
      </c>
      <c r="K62" s="54"/>
      <c r="L62" s="16"/>
    </row>
    <row r="63" spans="1:12" ht="15.75" x14ac:dyDescent="0.25">
      <c r="A63" s="9">
        <v>1</v>
      </c>
      <c r="B63" s="10" t="s">
        <v>71</v>
      </c>
      <c r="C63" s="11">
        <v>4.4000000000000004</v>
      </c>
      <c r="D63" s="11">
        <v>0.5</v>
      </c>
      <c r="E63" s="18"/>
      <c r="F63" s="11"/>
      <c r="G63" s="11">
        <f t="shared" ref="G63:G82" si="7">D63+F63</f>
        <v>0.5</v>
      </c>
      <c r="H63" s="11">
        <f t="shared" si="1"/>
        <v>4.9000000000000004</v>
      </c>
      <c r="I63" s="13">
        <f t="shared" si="2"/>
        <v>7301000.0000000009</v>
      </c>
      <c r="J63" s="14">
        <f t="shared" si="3"/>
        <v>317434.78260869568</v>
      </c>
      <c r="K63" s="15"/>
      <c r="L63" s="16"/>
    </row>
    <row r="64" spans="1:12" ht="15.75" x14ac:dyDescent="0.25">
      <c r="A64" s="9">
        <v>2</v>
      </c>
      <c r="B64" s="10" t="s">
        <v>72</v>
      </c>
      <c r="C64" s="11">
        <v>4.32</v>
      </c>
      <c r="D64" s="11">
        <v>0.4</v>
      </c>
      <c r="E64" s="18"/>
      <c r="F64" s="11"/>
      <c r="G64" s="11">
        <f t="shared" si="7"/>
        <v>0.4</v>
      </c>
      <c r="H64" s="11">
        <f t="shared" si="1"/>
        <v>4.7200000000000006</v>
      </c>
      <c r="I64" s="13">
        <f t="shared" si="2"/>
        <v>7032800.0000000009</v>
      </c>
      <c r="J64" s="14">
        <f t="shared" si="3"/>
        <v>305773.91304347833</v>
      </c>
      <c r="K64" s="19"/>
      <c r="L64" s="16"/>
    </row>
    <row r="65" spans="1:12" ht="15.75" x14ac:dyDescent="0.25">
      <c r="A65" s="9">
        <v>3</v>
      </c>
      <c r="B65" s="10" t="s">
        <v>73</v>
      </c>
      <c r="C65" s="11">
        <v>3</v>
      </c>
      <c r="D65" s="11"/>
      <c r="E65" s="18"/>
      <c r="F65" s="11"/>
      <c r="G65" s="11">
        <f t="shared" si="7"/>
        <v>0</v>
      </c>
      <c r="H65" s="11">
        <f t="shared" si="1"/>
        <v>3</v>
      </c>
      <c r="I65" s="13">
        <f t="shared" si="2"/>
        <v>4470000</v>
      </c>
      <c r="J65" s="14">
        <f t="shared" si="3"/>
        <v>194347.82608695651</v>
      </c>
      <c r="K65" s="19"/>
      <c r="L65" s="16"/>
    </row>
    <row r="66" spans="1:12" ht="15.75" x14ac:dyDescent="0.25">
      <c r="A66" s="9">
        <v>4</v>
      </c>
      <c r="B66" s="10" t="s">
        <v>74</v>
      </c>
      <c r="C66" s="11">
        <v>2.86</v>
      </c>
      <c r="D66" s="11"/>
      <c r="E66" s="18"/>
      <c r="F66" s="11"/>
      <c r="G66" s="11">
        <f t="shared" si="7"/>
        <v>0</v>
      </c>
      <c r="H66" s="11">
        <f t="shared" si="1"/>
        <v>2.86</v>
      </c>
      <c r="I66" s="13">
        <f t="shared" si="2"/>
        <v>4261400</v>
      </c>
      <c r="J66" s="14">
        <f t="shared" si="3"/>
        <v>185278.26086956522</v>
      </c>
      <c r="K66" s="19"/>
      <c r="L66" s="16"/>
    </row>
    <row r="67" spans="1:12" ht="15.75" x14ac:dyDescent="0.25">
      <c r="A67" s="9">
        <v>5</v>
      </c>
      <c r="B67" s="10" t="s">
        <v>75</v>
      </c>
      <c r="C67" s="11">
        <v>3.66</v>
      </c>
      <c r="D67" s="11"/>
      <c r="E67" s="18"/>
      <c r="F67" s="11"/>
      <c r="G67" s="11">
        <f t="shared" si="7"/>
        <v>0</v>
      </c>
      <c r="H67" s="11">
        <f t="shared" si="1"/>
        <v>3.66</v>
      </c>
      <c r="I67" s="13">
        <f t="shared" si="2"/>
        <v>5453400</v>
      </c>
      <c r="J67" s="14">
        <f t="shared" si="3"/>
        <v>237104.34782608695</v>
      </c>
      <c r="K67" s="19"/>
      <c r="L67" s="16"/>
    </row>
    <row r="68" spans="1:12" ht="15.75" x14ac:dyDescent="0.25">
      <c r="A68" s="9">
        <v>6</v>
      </c>
      <c r="B68" s="10" t="s">
        <v>76</v>
      </c>
      <c r="C68" s="11">
        <v>2.67</v>
      </c>
      <c r="D68" s="11">
        <v>0.3</v>
      </c>
      <c r="E68" s="18"/>
      <c r="F68" s="11"/>
      <c r="G68" s="11">
        <f t="shared" si="7"/>
        <v>0.3</v>
      </c>
      <c r="H68" s="11">
        <f t="shared" si="1"/>
        <v>2.9699999999999998</v>
      </c>
      <c r="I68" s="13">
        <f t="shared" si="2"/>
        <v>4425300</v>
      </c>
      <c r="J68" s="14">
        <f t="shared" si="3"/>
        <v>192404.34782608695</v>
      </c>
      <c r="K68" s="19"/>
      <c r="L68" s="16"/>
    </row>
    <row r="69" spans="1:12" ht="15.75" x14ac:dyDescent="0.25">
      <c r="A69" s="9">
        <v>7</v>
      </c>
      <c r="B69" s="10" t="s">
        <v>77</v>
      </c>
      <c r="C69" s="11">
        <v>3.12</v>
      </c>
      <c r="D69" s="11">
        <v>0.4</v>
      </c>
      <c r="E69" s="18"/>
      <c r="F69" s="11"/>
      <c r="G69" s="11">
        <f t="shared" si="7"/>
        <v>0.4</v>
      </c>
      <c r="H69" s="11">
        <f t="shared" si="1"/>
        <v>3.52</v>
      </c>
      <c r="I69" s="13">
        <f t="shared" si="2"/>
        <v>5244800</v>
      </c>
      <c r="J69" s="14">
        <f t="shared" si="3"/>
        <v>228034.78260869565</v>
      </c>
      <c r="K69" s="19"/>
      <c r="L69" s="16"/>
    </row>
    <row r="70" spans="1:12" ht="15.75" x14ac:dyDescent="0.25">
      <c r="A70" s="9">
        <v>8</v>
      </c>
      <c r="B70" s="10" t="s">
        <v>78</v>
      </c>
      <c r="C70" s="11">
        <v>4.0599999999999996</v>
      </c>
      <c r="D70" s="11"/>
      <c r="E70" s="18">
        <v>6</v>
      </c>
      <c r="F70" s="11">
        <f>C70*E70%</f>
        <v>0.24359999999999996</v>
      </c>
      <c r="G70" s="11">
        <f t="shared" si="7"/>
        <v>0.24359999999999996</v>
      </c>
      <c r="H70" s="11">
        <f t="shared" si="1"/>
        <v>4.3035999999999994</v>
      </c>
      <c r="I70" s="13">
        <f t="shared" si="2"/>
        <v>6412363.9999999991</v>
      </c>
      <c r="J70" s="14">
        <f t="shared" si="3"/>
        <v>278798.43478260865</v>
      </c>
      <c r="K70" s="15"/>
      <c r="L70" s="16"/>
    </row>
    <row r="71" spans="1:12" ht="15.75" x14ac:dyDescent="0.25">
      <c r="A71" s="9">
        <v>9</v>
      </c>
      <c r="B71" s="10" t="s">
        <v>79</v>
      </c>
      <c r="C71" s="11">
        <v>3.06</v>
      </c>
      <c r="D71" s="11"/>
      <c r="E71" s="18"/>
      <c r="F71" s="11"/>
      <c r="G71" s="11">
        <f t="shared" si="7"/>
        <v>0</v>
      </c>
      <c r="H71" s="11">
        <f t="shared" si="1"/>
        <v>3.06</v>
      </c>
      <c r="I71" s="13">
        <f t="shared" si="2"/>
        <v>4559400</v>
      </c>
      <c r="J71" s="14">
        <f t="shared" si="3"/>
        <v>198234.78260869565</v>
      </c>
      <c r="K71" s="15"/>
      <c r="L71" s="16"/>
    </row>
    <row r="72" spans="1:12" ht="15.75" x14ac:dyDescent="0.25">
      <c r="A72" s="9">
        <v>10</v>
      </c>
      <c r="B72" s="10" t="s">
        <v>80</v>
      </c>
      <c r="C72" s="11">
        <v>3</v>
      </c>
      <c r="D72" s="11">
        <v>0.4</v>
      </c>
      <c r="E72" s="18"/>
      <c r="F72" s="11"/>
      <c r="G72" s="11">
        <f t="shared" si="7"/>
        <v>0.4</v>
      </c>
      <c r="H72" s="11">
        <f t="shared" si="1"/>
        <v>3.4</v>
      </c>
      <c r="I72" s="13">
        <f t="shared" si="2"/>
        <v>5066000</v>
      </c>
      <c r="J72" s="14">
        <f t="shared" si="3"/>
        <v>220260.86956521738</v>
      </c>
      <c r="K72" s="15"/>
      <c r="L72" s="16"/>
    </row>
    <row r="73" spans="1:12" ht="15.75" x14ac:dyDescent="0.25">
      <c r="A73" s="9">
        <v>11</v>
      </c>
      <c r="B73" s="10" t="s">
        <v>81</v>
      </c>
      <c r="C73" s="11">
        <v>4.0599999999999996</v>
      </c>
      <c r="D73" s="11">
        <v>0.3</v>
      </c>
      <c r="E73" s="18">
        <v>10</v>
      </c>
      <c r="F73" s="11">
        <f>C73*E73%</f>
        <v>0.40599999999999997</v>
      </c>
      <c r="G73" s="11">
        <f t="shared" si="7"/>
        <v>0.70599999999999996</v>
      </c>
      <c r="H73" s="11">
        <f t="shared" si="1"/>
        <v>4.766</v>
      </c>
      <c r="I73" s="13">
        <f t="shared" si="2"/>
        <v>7101340</v>
      </c>
      <c r="J73" s="14">
        <f t="shared" si="3"/>
        <v>308753.91304347827</v>
      </c>
      <c r="K73" s="15"/>
      <c r="L73" s="16"/>
    </row>
    <row r="74" spans="1:12" ht="15.75" x14ac:dyDescent="0.25">
      <c r="A74" s="9">
        <v>12</v>
      </c>
      <c r="B74" s="10" t="s">
        <v>82</v>
      </c>
      <c r="C74" s="11">
        <v>4.0599999999999996</v>
      </c>
      <c r="D74" s="11"/>
      <c r="E74" s="18">
        <v>10</v>
      </c>
      <c r="F74" s="11">
        <f>C74*E74%</f>
        <v>0.40599999999999997</v>
      </c>
      <c r="G74" s="11">
        <f t="shared" si="7"/>
        <v>0.40599999999999997</v>
      </c>
      <c r="H74" s="11">
        <f t="shared" si="1"/>
        <v>4.4659999999999993</v>
      </c>
      <c r="I74" s="13">
        <f t="shared" si="2"/>
        <v>6654339.9999999991</v>
      </c>
      <c r="J74" s="14">
        <f t="shared" si="3"/>
        <v>289319.13043478259</v>
      </c>
      <c r="K74" s="15"/>
      <c r="L74" s="16"/>
    </row>
    <row r="75" spans="1:12" ht="15.75" x14ac:dyDescent="0.25">
      <c r="A75" s="9">
        <v>13</v>
      </c>
      <c r="B75" s="10" t="s">
        <v>83</v>
      </c>
      <c r="C75" s="11">
        <v>4.0599999999999996</v>
      </c>
      <c r="D75" s="11"/>
      <c r="E75" s="18">
        <v>7</v>
      </c>
      <c r="F75" s="11">
        <f>C75*E75%</f>
        <v>0.28420000000000001</v>
      </c>
      <c r="G75" s="11">
        <f t="shared" si="7"/>
        <v>0.28420000000000001</v>
      </c>
      <c r="H75" s="11">
        <f t="shared" si="1"/>
        <v>4.3441999999999998</v>
      </c>
      <c r="I75" s="13">
        <f t="shared" si="2"/>
        <v>6472858</v>
      </c>
      <c r="J75" s="14">
        <f t="shared" si="3"/>
        <v>281428.60869565216</v>
      </c>
      <c r="K75" s="20"/>
      <c r="L75" s="16"/>
    </row>
    <row r="76" spans="1:12" ht="15.75" x14ac:dyDescent="0.25">
      <c r="A76" s="9">
        <v>14</v>
      </c>
      <c r="B76" s="10" t="s">
        <v>84</v>
      </c>
      <c r="C76" s="11">
        <v>2.86</v>
      </c>
      <c r="D76" s="11"/>
      <c r="E76" s="18"/>
      <c r="F76" s="11"/>
      <c r="G76" s="11">
        <f t="shared" si="7"/>
        <v>0</v>
      </c>
      <c r="H76" s="11">
        <f t="shared" si="1"/>
        <v>2.86</v>
      </c>
      <c r="I76" s="13">
        <f t="shared" si="2"/>
        <v>4261400</v>
      </c>
      <c r="J76" s="14">
        <f t="shared" ref="J76:J115" si="8">I76/23</f>
        <v>185278.26086956522</v>
      </c>
      <c r="K76" s="20"/>
      <c r="L76" s="16"/>
    </row>
    <row r="77" spans="1:12" ht="15.75" x14ac:dyDescent="0.25">
      <c r="A77" s="9">
        <v>15</v>
      </c>
      <c r="B77" s="10" t="s">
        <v>85</v>
      </c>
      <c r="C77" s="11">
        <v>4.0599999999999996</v>
      </c>
      <c r="D77" s="11"/>
      <c r="E77" s="18">
        <v>9</v>
      </c>
      <c r="F77" s="11">
        <f>C77*E77%</f>
        <v>0.36539999999999995</v>
      </c>
      <c r="G77" s="11">
        <f t="shared" si="7"/>
        <v>0.36539999999999995</v>
      </c>
      <c r="H77" s="11">
        <f t="shared" si="1"/>
        <v>4.4253999999999998</v>
      </c>
      <c r="I77" s="13">
        <f t="shared" si="2"/>
        <v>6593846</v>
      </c>
      <c r="J77" s="14">
        <f t="shared" si="8"/>
        <v>286688.95652173914</v>
      </c>
      <c r="K77" s="15"/>
      <c r="L77" s="16"/>
    </row>
    <row r="78" spans="1:12" ht="15.75" x14ac:dyDescent="0.25">
      <c r="A78" s="9">
        <v>16</v>
      </c>
      <c r="B78" s="10" t="s">
        <v>86</v>
      </c>
      <c r="C78" s="11">
        <v>3.06</v>
      </c>
      <c r="D78" s="11"/>
      <c r="E78" s="18"/>
      <c r="F78" s="11"/>
      <c r="G78" s="11">
        <f t="shared" si="7"/>
        <v>0</v>
      </c>
      <c r="H78" s="11">
        <f t="shared" si="1"/>
        <v>3.06</v>
      </c>
      <c r="I78" s="13">
        <f t="shared" si="2"/>
        <v>4559400</v>
      </c>
      <c r="J78" s="14">
        <f t="shared" si="8"/>
        <v>198234.78260869565</v>
      </c>
      <c r="K78" s="15"/>
      <c r="L78" s="16"/>
    </row>
    <row r="79" spans="1:12" ht="15.75" x14ac:dyDescent="0.25">
      <c r="A79" s="9">
        <v>17</v>
      </c>
      <c r="B79" s="10" t="s">
        <v>87</v>
      </c>
      <c r="C79" s="11">
        <v>2.67</v>
      </c>
      <c r="D79" s="11"/>
      <c r="E79" s="18"/>
      <c r="F79" s="11"/>
      <c r="G79" s="11">
        <f t="shared" si="7"/>
        <v>0</v>
      </c>
      <c r="H79" s="11">
        <f t="shared" si="1"/>
        <v>2.67</v>
      </c>
      <c r="I79" s="13">
        <f t="shared" si="2"/>
        <v>3978300</v>
      </c>
      <c r="J79" s="14">
        <f t="shared" si="8"/>
        <v>172969.5652173913</v>
      </c>
      <c r="K79" s="20"/>
      <c r="L79" s="16"/>
    </row>
    <row r="80" spans="1:12" ht="15.75" x14ac:dyDescent="0.25">
      <c r="A80" s="9">
        <v>18</v>
      </c>
      <c r="B80" s="10" t="s">
        <v>88</v>
      </c>
      <c r="C80" s="11">
        <v>2.86</v>
      </c>
      <c r="D80" s="11">
        <v>0.3</v>
      </c>
      <c r="E80" s="18"/>
      <c r="F80" s="11"/>
      <c r="G80" s="11">
        <f t="shared" si="7"/>
        <v>0.3</v>
      </c>
      <c r="H80" s="11">
        <f t="shared" ref="H80:H109" si="9">G80+C80</f>
        <v>3.1599999999999997</v>
      </c>
      <c r="I80" s="13">
        <f t="shared" ref="I80:I109" si="10">H80*1490000</f>
        <v>4708400</v>
      </c>
      <c r="J80" s="14">
        <f t="shared" si="8"/>
        <v>204713.04347826086</v>
      </c>
      <c r="K80" s="20"/>
      <c r="L80" s="16"/>
    </row>
    <row r="81" spans="1:12" ht="15.75" x14ac:dyDescent="0.25">
      <c r="A81" s="9">
        <v>19</v>
      </c>
      <c r="B81" s="10" t="s">
        <v>89</v>
      </c>
      <c r="C81" s="11">
        <v>2.66</v>
      </c>
      <c r="D81" s="11">
        <v>0.3</v>
      </c>
      <c r="E81" s="18"/>
      <c r="F81" s="11"/>
      <c r="G81" s="11">
        <f t="shared" si="7"/>
        <v>0.3</v>
      </c>
      <c r="H81" s="11">
        <f t="shared" si="9"/>
        <v>2.96</v>
      </c>
      <c r="I81" s="13">
        <f t="shared" si="10"/>
        <v>4410400</v>
      </c>
      <c r="J81" s="14">
        <f t="shared" si="8"/>
        <v>191756.52173913043</v>
      </c>
      <c r="K81" s="15"/>
      <c r="L81" s="16"/>
    </row>
    <row r="82" spans="1:12" ht="15.75" x14ac:dyDescent="0.25">
      <c r="A82" s="9">
        <v>20</v>
      </c>
      <c r="B82" s="10" t="s">
        <v>90</v>
      </c>
      <c r="C82" s="11">
        <v>2.67</v>
      </c>
      <c r="D82" s="11"/>
      <c r="E82" s="18"/>
      <c r="F82" s="11"/>
      <c r="G82" s="11">
        <f t="shared" si="7"/>
        <v>0</v>
      </c>
      <c r="H82" s="11">
        <f t="shared" si="9"/>
        <v>2.67</v>
      </c>
      <c r="I82" s="13">
        <f t="shared" si="10"/>
        <v>3978300</v>
      </c>
      <c r="J82" s="14">
        <f t="shared" si="8"/>
        <v>172969.5652173913</v>
      </c>
      <c r="K82" s="15"/>
      <c r="L82" s="16"/>
    </row>
    <row r="83" spans="1:12" ht="15.75" x14ac:dyDescent="0.25">
      <c r="A83" s="43" t="s">
        <v>91</v>
      </c>
      <c r="B83" s="55" t="s">
        <v>92</v>
      </c>
      <c r="C83" s="45"/>
      <c r="D83" s="45"/>
      <c r="E83" s="46"/>
      <c r="F83" s="45"/>
      <c r="G83" s="45"/>
      <c r="H83" s="45"/>
      <c r="I83" s="47"/>
      <c r="J83" s="42">
        <f>SUM(J84:J92)</f>
        <v>2094888.1739130432</v>
      </c>
      <c r="K83" s="54"/>
      <c r="L83" s="16"/>
    </row>
    <row r="84" spans="1:12" ht="15.75" x14ac:dyDescent="0.25">
      <c r="A84" s="9">
        <v>1</v>
      </c>
      <c r="B84" s="10" t="s">
        <v>93</v>
      </c>
      <c r="C84" s="11">
        <v>3.33</v>
      </c>
      <c r="D84" s="11">
        <v>0.4</v>
      </c>
      <c r="E84" s="18"/>
      <c r="F84" s="11"/>
      <c r="G84" s="11">
        <f t="shared" ref="G84:G92" si="11">D84+F84</f>
        <v>0.4</v>
      </c>
      <c r="H84" s="11">
        <f t="shared" si="9"/>
        <v>3.73</v>
      </c>
      <c r="I84" s="13">
        <f t="shared" si="10"/>
        <v>5557700</v>
      </c>
      <c r="J84" s="14">
        <f t="shared" si="8"/>
        <v>241639.13043478262</v>
      </c>
      <c r="K84" s="20"/>
      <c r="L84" s="16"/>
    </row>
    <row r="85" spans="1:12" ht="15.75" x14ac:dyDescent="0.25">
      <c r="A85" s="9">
        <v>2</v>
      </c>
      <c r="B85" s="10" t="s">
        <v>94</v>
      </c>
      <c r="C85" s="11">
        <v>4.0599999999999996</v>
      </c>
      <c r="D85" s="11">
        <v>0.3</v>
      </c>
      <c r="E85" s="18">
        <v>12</v>
      </c>
      <c r="F85" s="11">
        <f>C85*E85%</f>
        <v>0.48719999999999991</v>
      </c>
      <c r="G85" s="11">
        <f t="shared" si="11"/>
        <v>0.7871999999999999</v>
      </c>
      <c r="H85" s="11">
        <f t="shared" si="9"/>
        <v>4.8471999999999991</v>
      </c>
      <c r="I85" s="13">
        <f t="shared" si="10"/>
        <v>7222327.9999999991</v>
      </c>
      <c r="J85" s="14">
        <f t="shared" si="8"/>
        <v>314014.26086956519</v>
      </c>
      <c r="K85" s="20"/>
      <c r="L85" s="16"/>
    </row>
    <row r="86" spans="1:12" ht="15.75" x14ac:dyDescent="0.25">
      <c r="A86" s="9">
        <v>3</v>
      </c>
      <c r="B86" s="10" t="s">
        <v>95</v>
      </c>
      <c r="C86" s="11">
        <v>2.67</v>
      </c>
      <c r="D86" s="11"/>
      <c r="E86" s="18"/>
      <c r="F86" s="11"/>
      <c r="G86" s="11">
        <f t="shared" si="11"/>
        <v>0</v>
      </c>
      <c r="H86" s="11">
        <f t="shared" si="9"/>
        <v>2.67</v>
      </c>
      <c r="I86" s="13">
        <f t="shared" si="10"/>
        <v>3978300</v>
      </c>
      <c r="J86" s="14">
        <f t="shared" si="8"/>
        <v>172969.5652173913</v>
      </c>
      <c r="K86" s="15"/>
      <c r="L86" s="16"/>
    </row>
    <row r="87" spans="1:12" ht="15.75" x14ac:dyDescent="0.25">
      <c r="A87" s="9">
        <v>4</v>
      </c>
      <c r="B87" s="10" t="s">
        <v>96</v>
      </c>
      <c r="C87" s="11">
        <v>4.6500000000000004</v>
      </c>
      <c r="D87" s="11">
        <v>0.4</v>
      </c>
      <c r="E87" s="18"/>
      <c r="F87" s="11"/>
      <c r="G87" s="11">
        <f t="shared" si="11"/>
        <v>0.4</v>
      </c>
      <c r="H87" s="11">
        <f t="shared" si="9"/>
        <v>5.0500000000000007</v>
      </c>
      <c r="I87" s="13">
        <f t="shared" si="10"/>
        <v>7524500.0000000009</v>
      </c>
      <c r="J87" s="14">
        <f t="shared" si="8"/>
        <v>327152.17391304352</v>
      </c>
      <c r="K87" s="15"/>
      <c r="L87" s="16"/>
    </row>
    <row r="88" spans="1:12" ht="15.75" x14ac:dyDescent="0.25">
      <c r="A88" s="9">
        <v>5</v>
      </c>
      <c r="B88" s="10" t="s">
        <v>97</v>
      </c>
      <c r="C88" s="11">
        <v>3</v>
      </c>
      <c r="D88" s="11">
        <v>0.3</v>
      </c>
      <c r="E88" s="18"/>
      <c r="F88" s="11"/>
      <c r="G88" s="11">
        <f t="shared" si="11"/>
        <v>0.3</v>
      </c>
      <c r="H88" s="11">
        <f t="shared" si="9"/>
        <v>3.3</v>
      </c>
      <c r="I88" s="13">
        <f t="shared" si="10"/>
        <v>4917000</v>
      </c>
      <c r="J88" s="14">
        <f t="shared" si="8"/>
        <v>213782.60869565216</v>
      </c>
      <c r="K88" s="15"/>
      <c r="L88" s="16"/>
    </row>
    <row r="89" spans="1:12" ht="15.75" x14ac:dyDescent="0.25">
      <c r="A89" s="9">
        <v>6</v>
      </c>
      <c r="B89" s="10" t="s">
        <v>48</v>
      </c>
      <c r="C89" s="11">
        <v>3.46</v>
      </c>
      <c r="D89" s="11">
        <v>0.3</v>
      </c>
      <c r="E89" s="18"/>
      <c r="F89" s="11"/>
      <c r="G89" s="11">
        <f t="shared" si="11"/>
        <v>0.3</v>
      </c>
      <c r="H89" s="11">
        <f t="shared" si="9"/>
        <v>3.76</v>
      </c>
      <c r="I89" s="13">
        <f t="shared" si="10"/>
        <v>5602400</v>
      </c>
      <c r="J89" s="14">
        <f t="shared" si="8"/>
        <v>243582.60869565216</v>
      </c>
      <c r="K89" s="15"/>
      <c r="L89" s="16"/>
    </row>
    <row r="90" spans="1:12" ht="15.75" x14ac:dyDescent="0.25">
      <c r="A90" s="9">
        <v>7</v>
      </c>
      <c r="B90" s="10" t="s">
        <v>98</v>
      </c>
      <c r="C90" s="11">
        <v>4.0599999999999996</v>
      </c>
      <c r="D90" s="11"/>
      <c r="E90" s="18"/>
      <c r="F90" s="11"/>
      <c r="G90" s="11">
        <f t="shared" si="11"/>
        <v>0</v>
      </c>
      <c r="H90" s="11">
        <f t="shared" si="9"/>
        <v>4.0599999999999996</v>
      </c>
      <c r="I90" s="13">
        <f t="shared" si="10"/>
        <v>6049399.9999999991</v>
      </c>
      <c r="J90" s="14">
        <f t="shared" si="8"/>
        <v>263017.39130434778</v>
      </c>
      <c r="K90" s="15"/>
      <c r="L90" s="16"/>
    </row>
    <row r="91" spans="1:12" ht="15.75" x14ac:dyDescent="0.25">
      <c r="A91" s="9">
        <v>8</v>
      </c>
      <c r="B91" s="10" t="s">
        <v>99</v>
      </c>
      <c r="C91" s="11">
        <v>2.66</v>
      </c>
      <c r="D91" s="11"/>
      <c r="E91" s="18"/>
      <c r="F91" s="11"/>
      <c r="G91" s="11">
        <f t="shared" si="11"/>
        <v>0</v>
      </c>
      <c r="H91" s="11">
        <f t="shared" si="9"/>
        <v>2.66</v>
      </c>
      <c r="I91" s="13">
        <f t="shared" si="10"/>
        <v>3963400</v>
      </c>
      <c r="J91" s="14">
        <f t="shared" si="8"/>
        <v>172321.73913043478</v>
      </c>
      <c r="K91" s="15"/>
      <c r="L91" s="16"/>
    </row>
    <row r="92" spans="1:12" ht="15.75" x14ac:dyDescent="0.25">
      <c r="A92" s="9">
        <v>9</v>
      </c>
      <c r="B92" s="10" t="s">
        <v>100</v>
      </c>
      <c r="C92" s="11">
        <v>2.2599999999999998</v>
      </c>
      <c r="D92" s="11"/>
      <c r="E92" s="18"/>
      <c r="F92" s="11"/>
      <c r="G92" s="11">
        <f t="shared" si="11"/>
        <v>0</v>
      </c>
      <c r="H92" s="11">
        <f t="shared" si="9"/>
        <v>2.2599999999999998</v>
      </c>
      <c r="I92" s="13">
        <f t="shared" si="10"/>
        <v>3367399.9999999995</v>
      </c>
      <c r="J92" s="14">
        <f t="shared" si="8"/>
        <v>146408.69565217389</v>
      </c>
      <c r="K92" s="20"/>
      <c r="L92" s="16"/>
    </row>
    <row r="93" spans="1:12" ht="15.75" x14ac:dyDescent="0.25">
      <c r="A93" s="43" t="s">
        <v>101</v>
      </c>
      <c r="B93" s="56" t="s">
        <v>102</v>
      </c>
      <c r="C93" s="45"/>
      <c r="D93" s="45"/>
      <c r="E93" s="46"/>
      <c r="F93" s="45"/>
      <c r="G93" s="45"/>
      <c r="H93" s="45"/>
      <c r="I93" s="47"/>
      <c r="J93" s="42">
        <f>SUM(J94:J109)</f>
        <v>3467022.6956521738</v>
      </c>
      <c r="K93" s="54"/>
      <c r="L93" s="16"/>
    </row>
    <row r="94" spans="1:12" ht="15.75" x14ac:dyDescent="0.25">
      <c r="A94" s="9">
        <v>1</v>
      </c>
      <c r="B94" s="21" t="s">
        <v>103</v>
      </c>
      <c r="C94" s="11">
        <v>4.9800000000000004</v>
      </c>
      <c r="D94" s="11">
        <v>0.5</v>
      </c>
      <c r="E94" s="18"/>
      <c r="F94" s="11"/>
      <c r="G94" s="11">
        <f t="shared" ref="G94:G108" si="12">D94+F94</f>
        <v>0.5</v>
      </c>
      <c r="H94" s="11">
        <f t="shared" si="9"/>
        <v>5.48</v>
      </c>
      <c r="I94" s="13">
        <f t="shared" si="10"/>
        <v>8165200.0000000009</v>
      </c>
      <c r="J94" s="14">
        <f t="shared" si="8"/>
        <v>355008.69565217395</v>
      </c>
      <c r="K94" s="20"/>
      <c r="L94" s="16"/>
    </row>
    <row r="95" spans="1:12" ht="15.75" x14ac:dyDescent="0.25">
      <c r="A95" s="9">
        <v>2</v>
      </c>
      <c r="B95" s="21" t="s">
        <v>104</v>
      </c>
      <c r="C95" s="11">
        <v>3</v>
      </c>
      <c r="D95" s="11">
        <v>0.4</v>
      </c>
      <c r="E95" s="18"/>
      <c r="F95" s="11"/>
      <c r="G95" s="11">
        <f t="shared" si="12"/>
        <v>0.4</v>
      </c>
      <c r="H95" s="11">
        <f t="shared" si="9"/>
        <v>3.4</v>
      </c>
      <c r="I95" s="13">
        <f t="shared" si="10"/>
        <v>5066000</v>
      </c>
      <c r="J95" s="14">
        <f t="shared" si="8"/>
        <v>220260.86956521738</v>
      </c>
      <c r="K95" s="20"/>
      <c r="L95" s="16"/>
    </row>
    <row r="96" spans="1:12" ht="15.75" x14ac:dyDescent="0.25">
      <c r="A96" s="9">
        <v>3</v>
      </c>
      <c r="B96" s="21" t="s">
        <v>105</v>
      </c>
      <c r="C96" s="11">
        <v>4.32</v>
      </c>
      <c r="D96" s="11">
        <v>0.3</v>
      </c>
      <c r="E96" s="18"/>
      <c r="F96" s="11"/>
      <c r="G96" s="11">
        <f t="shared" si="12"/>
        <v>0.3</v>
      </c>
      <c r="H96" s="11">
        <f t="shared" si="9"/>
        <v>4.62</v>
      </c>
      <c r="I96" s="13">
        <f t="shared" si="10"/>
        <v>6883800</v>
      </c>
      <c r="J96" s="14">
        <f t="shared" si="8"/>
        <v>299295.65217391303</v>
      </c>
      <c r="K96" s="20"/>
      <c r="L96" s="16"/>
    </row>
    <row r="97" spans="1:12" ht="15.75" x14ac:dyDescent="0.25">
      <c r="A97" s="9">
        <v>4</v>
      </c>
      <c r="B97" s="21" t="s">
        <v>106</v>
      </c>
      <c r="C97" s="11">
        <v>4.0599999999999996</v>
      </c>
      <c r="D97" s="11"/>
      <c r="E97" s="18">
        <v>6</v>
      </c>
      <c r="F97" s="11">
        <f>C97*E97%</f>
        <v>0.24359999999999996</v>
      </c>
      <c r="G97" s="11">
        <f t="shared" si="12"/>
        <v>0.24359999999999996</v>
      </c>
      <c r="H97" s="11">
        <f t="shared" si="9"/>
        <v>4.3035999999999994</v>
      </c>
      <c r="I97" s="13">
        <f t="shared" si="10"/>
        <v>6412363.9999999991</v>
      </c>
      <c r="J97" s="14">
        <f t="shared" si="8"/>
        <v>278798.43478260865</v>
      </c>
      <c r="K97" s="20"/>
      <c r="L97" s="16"/>
    </row>
    <row r="98" spans="1:12" ht="15.75" x14ac:dyDescent="0.25">
      <c r="A98" s="9">
        <v>5</v>
      </c>
      <c r="B98" s="21" t="s">
        <v>107</v>
      </c>
      <c r="C98" s="11">
        <v>2.86</v>
      </c>
      <c r="D98" s="11">
        <v>0.3</v>
      </c>
      <c r="E98" s="18"/>
      <c r="F98" s="11"/>
      <c r="G98" s="11">
        <f t="shared" si="12"/>
        <v>0.3</v>
      </c>
      <c r="H98" s="11">
        <f t="shared" si="9"/>
        <v>3.1599999999999997</v>
      </c>
      <c r="I98" s="13">
        <f t="shared" si="10"/>
        <v>4708400</v>
      </c>
      <c r="J98" s="14">
        <f t="shared" si="8"/>
        <v>204713.04347826086</v>
      </c>
      <c r="K98" s="20"/>
      <c r="L98" s="16"/>
    </row>
    <row r="99" spans="1:12" ht="15.75" x14ac:dyDescent="0.25">
      <c r="A99" s="9">
        <v>6</v>
      </c>
      <c r="B99" s="21" t="s">
        <v>108</v>
      </c>
      <c r="C99" s="11">
        <v>3</v>
      </c>
      <c r="D99" s="11"/>
      <c r="E99" s="18"/>
      <c r="F99" s="11"/>
      <c r="G99" s="11">
        <f t="shared" si="12"/>
        <v>0</v>
      </c>
      <c r="H99" s="11">
        <f t="shared" si="9"/>
        <v>3</v>
      </c>
      <c r="I99" s="13">
        <f t="shared" si="10"/>
        <v>4470000</v>
      </c>
      <c r="J99" s="14">
        <f t="shared" si="8"/>
        <v>194347.82608695651</v>
      </c>
      <c r="K99" s="20"/>
      <c r="L99" s="16"/>
    </row>
    <row r="100" spans="1:12" ht="15.75" x14ac:dyDescent="0.25">
      <c r="A100" s="9">
        <v>7</v>
      </c>
      <c r="B100" s="21" t="s">
        <v>109</v>
      </c>
      <c r="C100" s="11">
        <v>2.86</v>
      </c>
      <c r="D100" s="11"/>
      <c r="E100" s="18"/>
      <c r="F100" s="11"/>
      <c r="G100" s="11">
        <f t="shared" si="12"/>
        <v>0</v>
      </c>
      <c r="H100" s="11">
        <f t="shared" si="9"/>
        <v>2.86</v>
      </c>
      <c r="I100" s="13">
        <f t="shared" si="10"/>
        <v>4261400</v>
      </c>
      <c r="J100" s="14">
        <f t="shared" si="8"/>
        <v>185278.26086956522</v>
      </c>
      <c r="K100" s="20"/>
      <c r="L100" s="16"/>
    </row>
    <row r="101" spans="1:12" ht="15.75" x14ac:dyDescent="0.25">
      <c r="A101" s="9">
        <v>8</v>
      </c>
      <c r="B101" s="21" t="s">
        <v>110</v>
      </c>
      <c r="C101" s="11">
        <v>2.86</v>
      </c>
      <c r="D101" s="11"/>
      <c r="E101" s="18"/>
      <c r="F101" s="11"/>
      <c r="G101" s="11">
        <f t="shared" si="12"/>
        <v>0</v>
      </c>
      <c r="H101" s="11">
        <f t="shared" si="9"/>
        <v>2.86</v>
      </c>
      <c r="I101" s="13">
        <f t="shared" si="10"/>
        <v>4261400</v>
      </c>
      <c r="J101" s="14">
        <f t="shared" si="8"/>
        <v>185278.26086956522</v>
      </c>
      <c r="K101" s="20"/>
      <c r="L101" s="16"/>
    </row>
    <row r="102" spans="1:12" ht="15.75" x14ac:dyDescent="0.25">
      <c r="A102" s="9">
        <v>9</v>
      </c>
      <c r="B102" s="21" t="s">
        <v>111</v>
      </c>
      <c r="C102" s="11"/>
      <c r="D102" s="11"/>
      <c r="E102" s="18"/>
      <c r="F102" s="11"/>
      <c r="G102" s="11"/>
      <c r="H102" s="11"/>
      <c r="I102" s="13"/>
      <c r="J102" s="14"/>
      <c r="K102" s="20" t="s">
        <v>137</v>
      </c>
      <c r="L102" s="16"/>
    </row>
    <row r="103" spans="1:12" ht="15.75" x14ac:dyDescent="0.25">
      <c r="A103" s="9">
        <v>10</v>
      </c>
      <c r="B103" s="21" t="s">
        <v>112</v>
      </c>
      <c r="C103" s="11">
        <v>3</v>
      </c>
      <c r="D103" s="11">
        <v>0.4</v>
      </c>
      <c r="E103" s="18"/>
      <c r="F103" s="11"/>
      <c r="G103" s="11">
        <f t="shared" si="12"/>
        <v>0.4</v>
      </c>
      <c r="H103" s="11">
        <f t="shared" si="9"/>
        <v>3.4</v>
      </c>
      <c r="I103" s="13">
        <f t="shared" si="10"/>
        <v>5066000</v>
      </c>
      <c r="J103" s="14">
        <f t="shared" si="8"/>
        <v>220260.86956521738</v>
      </c>
      <c r="K103" s="15"/>
      <c r="L103" s="16"/>
    </row>
    <row r="104" spans="1:12" ht="15.75" x14ac:dyDescent="0.25">
      <c r="A104" s="9">
        <v>11</v>
      </c>
      <c r="B104" s="21" t="s">
        <v>113</v>
      </c>
      <c r="C104" s="11">
        <v>2.34</v>
      </c>
      <c r="D104" s="11"/>
      <c r="E104" s="18"/>
      <c r="F104" s="11"/>
      <c r="G104" s="11">
        <f t="shared" si="12"/>
        <v>0</v>
      </c>
      <c r="H104" s="11">
        <f t="shared" si="9"/>
        <v>2.34</v>
      </c>
      <c r="I104" s="13">
        <f t="shared" si="10"/>
        <v>3486600</v>
      </c>
      <c r="J104" s="14">
        <f t="shared" si="8"/>
        <v>151591.30434782608</v>
      </c>
      <c r="K104" s="15"/>
      <c r="L104" s="16"/>
    </row>
    <row r="105" spans="1:12" ht="15.75" x14ac:dyDescent="0.25">
      <c r="A105" s="9">
        <v>12</v>
      </c>
      <c r="B105" s="21" t="s">
        <v>114</v>
      </c>
      <c r="C105" s="11">
        <v>4.0599999999999996</v>
      </c>
      <c r="D105" s="11">
        <v>0.3</v>
      </c>
      <c r="E105" s="18">
        <v>7</v>
      </c>
      <c r="F105" s="11">
        <f>C105*E105%</f>
        <v>0.28420000000000001</v>
      </c>
      <c r="G105" s="11">
        <f t="shared" si="12"/>
        <v>0.58420000000000005</v>
      </c>
      <c r="H105" s="11">
        <f t="shared" si="9"/>
        <v>4.6441999999999997</v>
      </c>
      <c r="I105" s="13">
        <f t="shared" si="10"/>
        <v>6919857.9999999991</v>
      </c>
      <c r="J105" s="14">
        <f t="shared" si="8"/>
        <v>300863.39130434778</v>
      </c>
      <c r="K105" s="15"/>
      <c r="L105" s="16"/>
    </row>
    <row r="106" spans="1:12" ht="15.75" x14ac:dyDescent="0.25">
      <c r="A106" s="9">
        <v>13</v>
      </c>
      <c r="B106" s="21" t="s">
        <v>115</v>
      </c>
      <c r="C106" s="11">
        <v>3.09</v>
      </c>
      <c r="D106" s="11"/>
      <c r="E106" s="18"/>
      <c r="F106" s="11"/>
      <c r="G106" s="11">
        <f t="shared" si="12"/>
        <v>0</v>
      </c>
      <c r="H106" s="11">
        <f t="shared" si="9"/>
        <v>3.09</v>
      </c>
      <c r="I106" s="13">
        <f t="shared" si="10"/>
        <v>4604100</v>
      </c>
      <c r="J106" s="14">
        <f t="shared" si="8"/>
        <v>200178.26086956522</v>
      </c>
      <c r="K106" s="19"/>
      <c r="L106" s="16"/>
    </row>
    <row r="107" spans="1:12" ht="15.75" x14ac:dyDescent="0.25">
      <c r="A107" s="9">
        <v>14</v>
      </c>
      <c r="B107" s="21" t="s">
        <v>116</v>
      </c>
      <c r="C107" s="11">
        <v>3.63</v>
      </c>
      <c r="D107" s="11"/>
      <c r="E107" s="18"/>
      <c r="F107" s="11"/>
      <c r="G107" s="11">
        <f t="shared" si="12"/>
        <v>0</v>
      </c>
      <c r="H107" s="11">
        <f t="shared" si="9"/>
        <v>3.63</v>
      </c>
      <c r="I107" s="13">
        <f t="shared" si="10"/>
        <v>5408700</v>
      </c>
      <c r="J107" s="14">
        <f t="shared" si="8"/>
        <v>235160.86956521738</v>
      </c>
      <c r="K107" s="15"/>
      <c r="L107" s="16"/>
    </row>
    <row r="108" spans="1:12" ht="15.75" x14ac:dyDescent="0.25">
      <c r="A108" s="9">
        <v>15</v>
      </c>
      <c r="B108" s="21" t="s">
        <v>117</v>
      </c>
      <c r="C108" s="11">
        <v>3.66</v>
      </c>
      <c r="D108" s="11"/>
      <c r="E108" s="18"/>
      <c r="F108" s="11"/>
      <c r="G108" s="11">
        <f t="shared" si="12"/>
        <v>0</v>
      </c>
      <c r="H108" s="11">
        <f t="shared" si="9"/>
        <v>3.66</v>
      </c>
      <c r="I108" s="13">
        <f t="shared" si="10"/>
        <v>5453400</v>
      </c>
      <c r="J108" s="14">
        <f t="shared" si="8"/>
        <v>237104.34782608695</v>
      </c>
      <c r="K108" s="15"/>
      <c r="L108" s="16"/>
    </row>
    <row r="109" spans="1:12" ht="15.75" x14ac:dyDescent="0.25">
      <c r="A109" s="9">
        <v>16</v>
      </c>
      <c r="B109" s="21" t="s">
        <v>118</v>
      </c>
      <c r="C109" s="11">
        <v>2.67</v>
      </c>
      <c r="D109" s="11">
        <v>0.4</v>
      </c>
      <c r="E109" s="18"/>
      <c r="F109" s="11"/>
      <c r="G109" s="11">
        <f>D109+F109</f>
        <v>0.4</v>
      </c>
      <c r="H109" s="11">
        <f t="shared" si="9"/>
        <v>3.07</v>
      </c>
      <c r="I109" s="13">
        <f t="shared" si="10"/>
        <v>4574300</v>
      </c>
      <c r="J109" s="14">
        <f t="shared" si="8"/>
        <v>198882.60869565216</v>
      </c>
      <c r="K109" s="19"/>
      <c r="L109" s="16"/>
    </row>
    <row r="110" spans="1:12" ht="15.75" x14ac:dyDescent="0.25">
      <c r="A110" s="57" t="s">
        <v>119</v>
      </c>
      <c r="B110" s="58" t="s">
        <v>120</v>
      </c>
      <c r="C110" s="59"/>
      <c r="D110" s="59"/>
      <c r="E110" s="60"/>
      <c r="F110" s="59"/>
      <c r="G110" s="59"/>
      <c r="H110" s="59"/>
      <c r="I110" s="61"/>
      <c r="J110" s="42">
        <f>SUM(J111:J115)</f>
        <v>1211823.4782608696</v>
      </c>
      <c r="K110" s="62"/>
      <c r="L110" s="16"/>
    </row>
    <row r="111" spans="1:12" ht="15.75" x14ac:dyDescent="0.25">
      <c r="A111" s="23">
        <v>1</v>
      </c>
      <c r="B111" s="24" t="s">
        <v>121</v>
      </c>
      <c r="C111" s="22">
        <v>3.33</v>
      </c>
      <c r="D111" s="22">
        <v>0.4</v>
      </c>
      <c r="E111" s="18"/>
      <c r="F111" s="11">
        <f t="shared" ref="F111:F115" si="13">C111*E111%</f>
        <v>0</v>
      </c>
      <c r="G111" s="11">
        <f t="shared" ref="G111:G115" si="14">D111+F111</f>
        <v>0.4</v>
      </c>
      <c r="H111" s="11">
        <f t="shared" ref="H111:H115" si="15">G111+C111</f>
        <v>3.73</v>
      </c>
      <c r="I111" s="13">
        <f t="shared" ref="I111:I115" si="16">H111*1490000</f>
        <v>5557700</v>
      </c>
      <c r="J111" s="14">
        <f t="shared" si="8"/>
        <v>241639.13043478262</v>
      </c>
      <c r="K111" s="15"/>
      <c r="L111" s="16"/>
    </row>
    <row r="112" spans="1:12" ht="15.75" x14ac:dyDescent="0.25">
      <c r="A112" s="23">
        <v>2</v>
      </c>
      <c r="B112" s="24" t="s">
        <v>122</v>
      </c>
      <c r="C112" s="22">
        <v>4.0599999999999996</v>
      </c>
      <c r="D112" s="22"/>
      <c r="E112" s="18">
        <v>10</v>
      </c>
      <c r="F112" s="11">
        <f t="shared" si="13"/>
        <v>0.40599999999999997</v>
      </c>
      <c r="G112" s="11">
        <f t="shared" si="14"/>
        <v>0.40599999999999997</v>
      </c>
      <c r="H112" s="11">
        <f t="shared" si="15"/>
        <v>4.4659999999999993</v>
      </c>
      <c r="I112" s="13">
        <f t="shared" si="16"/>
        <v>6654339.9999999991</v>
      </c>
      <c r="J112" s="14">
        <f t="shared" si="8"/>
        <v>289319.13043478259</v>
      </c>
      <c r="K112" s="15"/>
      <c r="L112" s="16"/>
    </row>
    <row r="113" spans="1:12" ht="15.75" x14ac:dyDescent="0.25">
      <c r="A113" s="23">
        <v>3</v>
      </c>
      <c r="B113" s="24" t="s">
        <v>123</v>
      </c>
      <c r="C113" s="22">
        <v>4.32</v>
      </c>
      <c r="D113" s="22"/>
      <c r="E113" s="18"/>
      <c r="F113" s="11">
        <f t="shared" si="13"/>
        <v>0</v>
      </c>
      <c r="G113" s="11">
        <f t="shared" si="14"/>
        <v>0</v>
      </c>
      <c r="H113" s="11">
        <f t="shared" si="15"/>
        <v>4.32</v>
      </c>
      <c r="I113" s="13">
        <f t="shared" si="16"/>
        <v>6436800</v>
      </c>
      <c r="J113" s="14">
        <f t="shared" si="8"/>
        <v>279860.86956521741</v>
      </c>
      <c r="K113" s="15"/>
      <c r="L113" s="16"/>
    </row>
    <row r="114" spans="1:12" ht="15.75" x14ac:dyDescent="0.25">
      <c r="A114" s="23">
        <v>4</v>
      </c>
      <c r="B114" s="24" t="s">
        <v>124</v>
      </c>
      <c r="C114" s="22">
        <v>3.33</v>
      </c>
      <c r="D114" s="22"/>
      <c r="E114" s="18"/>
      <c r="F114" s="11">
        <f t="shared" si="13"/>
        <v>0</v>
      </c>
      <c r="G114" s="11">
        <f t="shared" si="14"/>
        <v>0</v>
      </c>
      <c r="H114" s="11">
        <f t="shared" si="15"/>
        <v>3.33</v>
      </c>
      <c r="I114" s="13">
        <f t="shared" si="16"/>
        <v>4961700</v>
      </c>
      <c r="J114" s="14">
        <f t="shared" si="8"/>
        <v>215726.08695652173</v>
      </c>
      <c r="K114" s="15"/>
      <c r="L114" s="16"/>
    </row>
    <row r="115" spans="1:12" ht="15.75" x14ac:dyDescent="0.25">
      <c r="A115" s="23">
        <v>5</v>
      </c>
      <c r="B115" s="24" t="s">
        <v>125</v>
      </c>
      <c r="C115" s="22">
        <v>2.86</v>
      </c>
      <c r="D115" s="22"/>
      <c r="E115" s="18"/>
      <c r="F115" s="11">
        <f t="shared" si="13"/>
        <v>0</v>
      </c>
      <c r="G115" s="11">
        <f t="shared" si="14"/>
        <v>0</v>
      </c>
      <c r="H115" s="11">
        <f t="shared" si="15"/>
        <v>2.86</v>
      </c>
      <c r="I115" s="13">
        <f t="shared" si="16"/>
        <v>4261400</v>
      </c>
      <c r="J115" s="14">
        <f t="shared" si="8"/>
        <v>185278.26086956522</v>
      </c>
      <c r="K115" s="15"/>
      <c r="L115" s="16"/>
    </row>
    <row r="116" spans="1:12" s="2" customFormat="1" ht="16.5" thickBot="1" x14ac:dyDescent="0.3">
      <c r="A116" s="25"/>
      <c r="B116" s="26" t="s">
        <v>126</v>
      </c>
      <c r="C116" s="27">
        <f>SUM(C11:C115)</f>
        <v>327.99000000000007</v>
      </c>
      <c r="D116" s="27">
        <f>SUM(D11:D115)</f>
        <v>12.900000000000007</v>
      </c>
      <c r="E116" s="27"/>
      <c r="F116" s="27">
        <f>SUM(F11:F115)</f>
        <v>5.1209999999999996</v>
      </c>
      <c r="G116" s="27">
        <f>SUM(G11:G115)</f>
        <v>18.021000000000004</v>
      </c>
      <c r="H116" s="27">
        <f>SUM(H11:H115)</f>
        <v>346.01100000000002</v>
      </c>
      <c r="I116" s="28">
        <f t="shared" ref="I116" si="17">SUM(I11:I115)</f>
        <v>515556390</v>
      </c>
      <c r="J116" s="28">
        <f>J110+J93+J83+J62+J46+J30+J10</f>
        <v>22415495.217391301</v>
      </c>
      <c r="K116" s="29"/>
    </row>
    <row r="117" spans="1:12" s="2" customFormat="1" ht="16.5" thickTop="1" x14ac:dyDescent="0.25">
      <c r="A117" s="30"/>
      <c r="B117" s="31" t="s">
        <v>127</v>
      </c>
      <c r="C117" s="32" t="str">
        <f>[1]!VND(J116,TRUE)</f>
        <v>Hai mươi hai triệu, bốn trăm mười lăm ngàn, bốn trăm chín mươi lăm đồng, hai trăm mười bảy xu</v>
      </c>
      <c r="D117" s="32"/>
      <c r="E117" s="33"/>
      <c r="F117" s="34"/>
      <c r="G117" s="34"/>
      <c r="H117" s="34"/>
      <c r="I117" s="34"/>
      <c r="J117" s="34"/>
      <c r="K117" s="35"/>
    </row>
    <row r="118" spans="1:12" s="2" customFormat="1" ht="15.75" x14ac:dyDescent="0.25">
      <c r="A118" s="36"/>
      <c r="B118" s="37"/>
      <c r="C118" s="35"/>
      <c r="D118" s="35"/>
      <c r="E118" s="34"/>
      <c r="F118" s="34"/>
      <c r="G118" s="34"/>
      <c r="H118" s="34"/>
      <c r="I118" s="34"/>
      <c r="J118" s="34"/>
      <c r="K118" s="35"/>
    </row>
    <row r="119" spans="1:12" s="4" customFormat="1" ht="17.25" x14ac:dyDescent="0.3">
      <c r="G119" s="38" t="s">
        <v>128</v>
      </c>
      <c r="K119" s="39"/>
    </row>
    <row r="120" spans="1:12" s="1" customFormat="1" ht="16.5" x14ac:dyDescent="0.25">
      <c r="B120" s="74" t="s">
        <v>129</v>
      </c>
      <c r="C120" s="74"/>
      <c r="D120" s="40"/>
      <c r="G120" s="40"/>
      <c r="H120" s="40"/>
      <c r="I120" s="40" t="s">
        <v>130</v>
      </c>
      <c r="J120" s="40"/>
      <c r="K120" s="40"/>
    </row>
    <row r="121" spans="1:12" s="4" customFormat="1" ht="16.5" x14ac:dyDescent="0.25">
      <c r="B121" s="40"/>
      <c r="C121" s="40"/>
      <c r="D121" s="40"/>
      <c r="G121" s="6"/>
      <c r="H121" s="6"/>
      <c r="I121" s="6"/>
      <c r="J121" s="6"/>
      <c r="K121" s="6"/>
    </row>
    <row r="122" spans="1:12" s="4" customFormat="1" ht="16.5" x14ac:dyDescent="0.25">
      <c r="B122" s="40"/>
      <c r="C122" s="40"/>
      <c r="D122" s="40"/>
      <c r="G122" s="6"/>
      <c r="H122" s="6"/>
      <c r="I122" s="6"/>
      <c r="J122" s="6"/>
      <c r="K122" s="6"/>
    </row>
    <row r="123" spans="1:12" s="4" customFormat="1" ht="16.5" x14ac:dyDescent="0.25">
      <c r="B123" s="40"/>
      <c r="C123" s="40"/>
      <c r="D123" s="40"/>
      <c r="G123" s="6"/>
      <c r="H123" s="6"/>
      <c r="I123" s="6"/>
      <c r="J123" s="6"/>
      <c r="K123" s="6"/>
    </row>
    <row r="124" spans="1:12" s="4" customFormat="1" ht="16.5" x14ac:dyDescent="0.25">
      <c r="B124" s="40"/>
      <c r="C124" s="40"/>
      <c r="D124" s="40"/>
      <c r="G124" s="6"/>
      <c r="H124" s="6"/>
      <c r="I124" s="6"/>
      <c r="J124" s="6"/>
      <c r="K124" s="6"/>
    </row>
    <row r="125" spans="1:12" s="4" customFormat="1" ht="16.5" x14ac:dyDescent="0.25">
      <c r="B125" s="74" t="s">
        <v>43</v>
      </c>
      <c r="C125" s="74"/>
      <c r="D125" s="40"/>
      <c r="G125" s="40"/>
      <c r="H125" s="40"/>
      <c r="I125" s="40" t="s">
        <v>37</v>
      </c>
      <c r="J125" s="40"/>
      <c r="K125" s="40"/>
    </row>
  </sheetData>
  <mergeCells count="16">
    <mergeCell ref="B120:C120"/>
    <mergeCell ref="B125:C125"/>
    <mergeCell ref="K7:K9"/>
    <mergeCell ref="A4:K4"/>
    <mergeCell ref="A5:K5"/>
    <mergeCell ref="A6:K6"/>
    <mergeCell ref="A7:A9"/>
    <mergeCell ref="B7:B9"/>
    <mergeCell ref="C7:C9"/>
    <mergeCell ref="D7:G7"/>
    <mergeCell ref="H7:H9"/>
    <mergeCell ref="I7:I9"/>
    <mergeCell ref="J7:J9"/>
    <mergeCell ref="D8:D9"/>
    <mergeCell ref="E8:F8"/>
    <mergeCell ref="G8:G9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đảng viên hưởng PC cấp ủy 0,3</vt:lpstr>
      <vt:lpstr>Các đảng viên đơn vị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2021-01-06T02:23:35Z</cp:lastPrinted>
  <dcterms:created xsi:type="dcterms:W3CDTF">2021-01-06T02:23:28Z</dcterms:created>
  <dcterms:modified xsi:type="dcterms:W3CDTF">2021-01-07T08:43:06Z</dcterms:modified>
</cp:coreProperties>
</file>