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2"/>
  </bookViews>
  <sheets>
    <sheet name="QUỸ ĐỀN ƠN ĐÁP NGHĨA - TT" sheetId="4" r:id="rId1"/>
    <sheet name="QUỸ ĐỀN ƠN ĐÁP NGHĨA XÃ" sheetId="7" r:id="rId2"/>
    <sheet name="QUỸ ĐỀN ƠN ĐÁP NGHĨA - DÂN SỐ" sheetId="6" r:id="rId3"/>
  </sheets>
  <calcPr calcId="144525"/>
</workbook>
</file>

<file path=xl/calcChain.xml><?xml version="1.0" encoding="utf-8"?>
<calcChain xmlns="http://schemas.openxmlformats.org/spreadsheetml/2006/main">
  <c r="E48" i="4" l="1"/>
  <c r="D48" i="4"/>
  <c r="D98" i="4"/>
  <c r="E98" i="4" s="1"/>
  <c r="D8" i="4"/>
  <c r="D93" i="7"/>
  <c r="E93" i="7"/>
  <c r="C161" i="4"/>
  <c r="D161" i="4" s="1"/>
  <c r="D163" i="4" s="1"/>
  <c r="C150" i="4"/>
  <c r="C95" i="7"/>
  <c r="D138" i="4"/>
  <c r="E138" i="4" s="1"/>
  <c r="D124" i="4"/>
  <c r="E124" i="4" s="1"/>
  <c r="D9" i="4"/>
  <c r="E9" i="4" s="1"/>
  <c r="D10" i="4"/>
  <c r="E10" i="4" s="1"/>
  <c r="D11" i="4"/>
  <c r="E11" i="4" s="1"/>
  <c r="D13" i="4"/>
  <c r="E13" i="4"/>
  <c r="D14" i="4"/>
  <c r="E14" i="4" s="1"/>
  <c r="D15" i="4"/>
  <c r="E15" i="4" s="1"/>
  <c r="D16" i="4"/>
  <c r="E16" i="4"/>
  <c r="D17" i="4"/>
  <c r="E17" i="4" s="1"/>
  <c r="D18" i="4"/>
  <c r="E18" i="4" s="1"/>
  <c r="D19" i="4"/>
  <c r="E19" i="4" s="1"/>
  <c r="D20" i="4"/>
  <c r="E20" i="4" s="1"/>
  <c r="D22" i="4"/>
  <c r="E22" i="4" s="1"/>
  <c r="D23" i="4"/>
  <c r="E23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4" i="4"/>
  <c r="E34" i="4" s="1"/>
  <c r="E33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9" i="4"/>
  <c r="E69" i="4" s="1"/>
  <c r="D70" i="4"/>
  <c r="E70" i="4" s="1"/>
  <c r="D71" i="4"/>
  <c r="E71" i="4" s="1"/>
  <c r="D72" i="4"/>
  <c r="E72" i="4" s="1"/>
  <c r="D73" i="4"/>
  <c r="E73" i="4"/>
  <c r="D74" i="4"/>
  <c r="E74" i="4" s="1"/>
  <c r="D75" i="4"/>
  <c r="E75" i="4" s="1"/>
  <c r="D76" i="4"/>
  <c r="E76" i="4" s="1"/>
  <c r="D77" i="4"/>
  <c r="E77" i="4"/>
  <c r="D78" i="4"/>
  <c r="E78" i="4" s="1"/>
  <c r="D79" i="4"/>
  <c r="E79" i="4" s="1"/>
  <c r="D81" i="4"/>
  <c r="E81" i="4" s="1"/>
  <c r="D82" i="4"/>
  <c r="E82" i="4"/>
  <c r="D83" i="4"/>
  <c r="E83" i="4" s="1"/>
  <c r="D84" i="4"/>
  <c r="E84" i="4" s="1"/>
  <c r="D85" i="4"/>
  <c r="E85" i="4" s="1"/>
  <c r="D86" i="4"/>
  <c r="E86" i="4" s="1"/>
  <c r="D87" i="4"/>
  <c r="E87" i="4" s="1"/>
  <c r="D89" i="4"/>
  <c r="E89" i="4" s="1"/>
  <c r="D90" i="4"/>
  <c r="E90" i="4" s="1"/>
  <c r="D91" i="4"/>
  <c r="E91" i="4" s="1"/>
  <c r="D92" i="4"/>
  <c r="E92" i="4" s="1"/>
  <c r="D93" i="4"/>
  <c r="E93" i="4" s="1"/>
  <c r="D94" i="4"/>
  <c r="E94" i="4" s="1"/>
  <c r="D95" i="4"/>
  <c r="E95" i="4" s="1"/>
  <c r="D96" i="4"/>
  <c r="E96" i="4" s="1"/>
  <c r="D97" i="4"/>
  <c r="E97" i="4" s="1"/>
  <c r="D99" i="4"/>
  <c r="E99" i="4" s="1"/>
  <c r="D100" i="4"/>
  <c r="E100" i="4" s="1"/>
  <c r="D102" i="4"/>
  <c r="E102" i="4" s="1"/>
  <c r="D103" i="4"/>
  <c r="E103" i="4" s="1"/>
  <c r="D104" i="4"/>
  <c r="E104" i="4" s="1"/>
  <c r="D105" i="4"/>
  <c r="E105" i="4" s="1"/>
  <c r="D106" i="4"/>
  <c r="E106" i="4" s="1"/>
  <c r="D107" i="4"/>
  <c r="E107" i="4"/>
  <c r="D108" i="4"/>
  <c r="E108" i="4" s="1"/>
  <c r="D109" i="4"/>
  <c r="E109" i="4" s="1"/>
  <c r="D110" i="4"/>
  <c r="E110" i="4" s="1"/>
  <c r="D111" i="4"/>
  <c r="E111" i="4" s="1"/>
  <c r="D112" i="4"/>
  <c r="E112" i="4" s="1"/>
  <c r="D113" i="4"/>
  <c r="E113" i="4" s="1"/>
  <c r="D114" i="4"/>
  <c r="E114" i="4" s="1"/>
  <c r="D116" i="4"/>
  <c r="E116" i="4"/>
  <c r="D117" i="4"/>
  <c r="E117" i="4" s="1"/>
  <c r="D118" i="4"/>
  <c r="E118" i="4" s="1"/>
  <c r="D119" i="4"/>
  <c r="E119" i="4" s="1"/>
  <c r="D120" i="4"/>
  <c r="E120" i="4"/>
  <c r="D121" i="4"/>
  <c r="E121" i="4" s="1"/>
  <c r="D122" i="4"/>
  <c r="E122" i="4" s="1"/>
  <c r="D123" i="4"/>
  <c r="E123" i="4" s="1"/>
  <c r="D126" i="4"/>
  <c r="E126" i="4" s="1"/>
  <c r="D127" i="4"/>
  <c r="E127" i="4" s="1"/>
  <c r="D128" i="4"/>
  <c r="E128" i="4" s="1"/>
  <c r="D129" i="4"/>
  <c r="E129" i="4"/>
  <c r="D131" i="4"/>
  <c r="E131" i="4" s="1"/>
  <c r="D132" i="4"/>
  <c r="E132" i="4" s="1"/>
  <c r="D133" i="4"/>
  <c r="E133" i="4" s="1"/>
  <c r="D134" i="4"/>
  <c r="E134" i="4" s="1"/>
  <c r="D135" i="4"/>
  <c r="E135" i="4" s="1"/>
  <c r="D136" i="4"/>
  <c r="E136" i="4"/>
  <c r="D139" i="4"/>
  <c r="E139" i="4" s="1"/>
  <c r="D140" i="4"/>
  <c r="E140" i="4" s="1"/>
  <c r="D141" i="4"/>
  <c r="E141" i="4"/>
  <c r="D142" i="4"/>
  <c r="E142" i="4" s="1"/>
  <c r="D143" i="4"/>
  <c r="E143" i="4" s="1"/>
  <c r="D144" i="4"/>
  <c r="E144" i="4" s="1"/>
  <c r="D146" i="4"/>
  <c r="E146" i="4"/>
  <c r="D147" i="4"/>
  <c r="E147" i="4" s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4" i="7"/>
  <c r="E8" i="7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24" i="6"/>
  <c r="E25" i="6"/>
  <c r="E26" i="6"/>
  <c r="E9" i="6"/>
  <c r="C27" i="6"/>
  <c r="D53" i="7"/>
  <c r="E88" i="4" l="1"/>
  <c r="E95" i="7"/>
  <c r="E125" i="4"/>
  <c r="E21" i="4"/>
  <c r="G150" i="4"/>
  <c r="E101" i="4"/>
  <c r="E35" i="4"/>
  <c r="E145" i="4"/>
  <c r="E80" i="4"/>
  <c r="E68" i="4"/>
  <c r="E55" i="4"/>
  <c r="E12" i="4"/>
  <c r="E137" i="4"/>
  <c r="E130" i="4"/>
  <c r="E115" i="4"/>
  <c r="E27" i="4"/>
  <c r="E27" i="6"/>
  <c r="D26" i="6"/>
  <c r="D25" i="6"/>
  <c r="D24" i="6"/>
  <c r="D23" i="6"/>
  <c r="D22" i="6"/>
  <c r="D21" i="6"/>
  <c r="D20" i="6"/>
  <c r="D19" i="6"/>
  <c r="D18" i="6"/>
  <c r="D17" i="6"/>
  <c r="D16" i="6"/>
  <c r="D15" i="6"/>
  <c r="D13" i="6"/>
  <c r="D12" i="6"/>
  <c r="D11" i="6"/>
  <c r="D10" i="6"/>
  <c r="D9" i="6"/>
  <c r="G94" i="7"/>
  <c r="C94" i="7"/>
  <c r="D92" i="7"/>
  <c r="D91" i="7"/>
  <c r="D90" i="7"/>
  <c r="D89" i="7"/>
  <c r="G87" i="7"/>
  <c r="C87" i="7"/>
  <c r="D86" i="7"/>
  <c r="D85" i="7"/>
  <c r="D84" i="7"/>
  <c r="D83" i="7"/>
  <c r="D82" i="7"/>
  <c r="G80" i="7"/>
  <c r="C80" i="7"/>
  <c r="D79" i="7"/>
  <c r="D78" i="7"/>
  <c r="D77" i="7"/>
  <c r="D76" i="7"/>
  <c r="D75" i="7"/>
  <c r="D74" i="7"/>
  <c r="G72" i="7"/>
  <c r="C72" i="7"/>
  <c r="D71" i="7"/>
  <c r="D70" i="7"/>
  <c r="D69" i="7"/>
  <c r="D68" i="7"/>
  <c r="G66" i="7"/>
  <c r="C66" i="7"/>
  <c r="D65" i="7"/>
  <c r="D64" i="7"/>
  <c r="D63" i="7"/>
  <c r="D62" i="7"/>
  <c r="D61" i="7"/>
  <c r="G59" i="7"/>
  <c r="C59" i="7"/>
  <c r="D58" i="7"/>
  <c r="D57" i="7"/>
  <c r="D56" i="7"/>
  <c r="D55" i="7"/>
  <c r="D54" i="7"/>
  <c r="G51" i="7"/>
  <c r="C51" i="7"/>
  <c r="D50" i="7"/>
  <c r="D49" i="7"/>
  <c r="D48" i="7"/>
  <c r="D47" i="7"/>
  <c r="D46" i="7"/>
  <c r="D45" i="7"/>
  <c r="G43" i="7"/>
  <c r="C43" i="7"/>
  <c r="D42" i="7"/>
  <c r="D41" i="7"/>
  <c r="D40" i="7"/>
  <c r="D39" i="7"/>
  <c r="G37" i="7"/>
  <c r="C37" i="7"/>
  <c r="D36" i="7"/>
  <c r="D35" i="7"/>
  <c r="D34" i="7"/>
  <c r="D33" i="7"/>
  <c r="D32" i="7"/>
  <c r="D31" i="7"/>
  <c r="G29" i="7"/>
  <c r="C29" i="7"/>
  <c r="D28" i="7"/>
  <c r="D27" i="7"/>
  <c r="D26" i="7"/>
  <c r="D25" i="7"/>
  <c r="D24" i="7"/>
  <c r="D23" i="7"/>
  <c r="G21" i="7"/>
  <c r="C21" i="7"/>
  <c r="D20" i="7"/>
  <c r="D19" i="7"/>
  <c r="D18" i="7"/>
  <c r="D17" i="7"/>
  <c r="D16" i="7"/>
  <c r="D15" i="7"/>
  <c r="G13" i="7"/>
  <c r="C12" i="7"/>
  <c r="C13" i="7" s="1"/>
  <c r="D11" i="7"/>
  <c r="D10" i="7"/>
  <c r="D9" i="7"/>
  <c r="D8" i="7"/>
  <c r="G22" i="6"/>
  <c r="G14" i="6"/>
  <c r="G27" i="6" s="1"/>
  <c r="D51" i="7" l="1"/>
  <c r="D59" i="7"/>
  <c r="D66" i="7"/>
  <c r="D72" i="7"/>
  <c r="G95" i="7"/>
  <c r="D21" i="7"/>
  <c r="D29" i="7"/>
  <c r="D37" i="7"/>
  <c r="D43" i="7"/>
  <c r="D80" i="7"/>
  <c r="D87" i="7"/>
  <c r="D94" i="7"/>
  <c r="D27" i="6"/>
  <c r="D12" i="7"/>
  <c r="D13" i="7" l="1"/>
  <c r="D95" i="7" s="1"/>
  <c r="E8" i="4" l="1"/>
  <c r="E7" i="4" s="1"/>
  <c r="E150" i="4" s="1"/>
  <c r="I150" i="4" l="1"/>
</calcChain>
</file>

<file path=xl/sharedStrings.xml><?xml version="1.0" encoding="utf-8"?>
<sst xmlns="http://schemas.openxmlformats.org/spreadsheetml/2006/main" count="323" uniqueCount="266">
  <si>
    <t>SỞ Y TẾ NGHỆ AN</t>
  </si>
  <si>
    <t>TRUNG TÂM Y TẾ QUỲ CHÂU</t>
  </si>
  <si>
    <t xml:space="preserve">TT
</t>
  </si>
  <si>
    <t>I</t>
  </si>
  <si>
    <t>THỊ TRẤN</t>
  </si>
  <si>
    <t>Vi Thị Chuyên</t>
  </si>
  <si>
    <t>Vi Thị Lan</t>
  </si>
  <si>
    <t>Nguyễn Thị Hiền</t>
  </si>
  <si>
    <t>Vi Thị Đào</t>
  </si>
  <si>
    <t>Nguyễn Thị Loan</t>
  </si>
  <si>
    <t>Cộng:</t>
  </si>
  <si>
    <t>II</t>
  </si>
  <si>
    <t>CHÂU HẠNH</t>
  </si>
  <si>
    <t>Lê Thị Nga</t>
  </si>
  <si>
    <t>Trần Thị Châu</t>
  </si>
  <si>
    <t>Bùi Thị Hạnh</t>
  </si>
  <si>
    <t>Sầm Thị Hà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</si>
  <si>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</si>
  <si>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</si>
  <si>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</si>
  <si>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</si>
  <si>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</si>
  <si>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</si>
  <si>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</si>
  <si>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</si>
  <si>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</si>
  <si>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</si>
  <si>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</si>
  <si>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</si>
  <si>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</si>
  <si>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</si>
  <si>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</si>
  <si>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</si>
  <si>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</si>
  <si>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</si>
  <si>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</si>
  <si>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</si>
  <si>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</si>
  <si>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</si>
  <si>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</si>
  <si>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</si>
  <si>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</si>
  <si>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</si>
  <si>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</si>
  <si>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</si>
  <si>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</si>
  <si>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</si>
  <si>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</si>
  <si>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</si>
  <si>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</si>
  <si>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</si>
  <si>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</si>
  <si>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</si>
  <si>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</si>
  <si>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</si>
  <si>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</si>
  <si>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</si>
  <si>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</si>
  <si>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</si>
  <si>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</si>
  <si>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</si>
  <si>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</si>
  <si>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Thu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</si>
  <si>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</si>
  <si>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</si>
  <si>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</si>
  <si>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</si>
  <si>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</si>
  <si>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</si>
  <si>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</si>
  <si>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</si>
  <si>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</si>
  <si>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</si>
  <si>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</si>
  <si>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</si>
  <si>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</si>
  <si>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</si>
  <si>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</si>
  <si>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</si>
  <si>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</si>
  <si>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</si>
  <si>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</si>
  <si>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</si>
  <si>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</si>
  <si>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</si>
  <si>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</si>
  <si>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</si>
  <si>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</si>
  <si>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</si>
  <si>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Lô Thị Tâm</t>
  </si>
  <si>
    <t>Tổng cộng 12 trạm y tế:</t>
  </si>
  <si>
    <t>NGƯỜI LẬP</t>
  </si>
  <si>
    <t>Đinh Ngọc Khiêm</t>
  </si>
  <si>
    <t>Lương Thị Lan</t>
  </si>
  <si>
    <t xml:space="preserve">                 SỞ Y TẾ NGHỆ AN </t>
  </si>
  <si>
    <t>TRUNG TÂM Y TẾ HUYỆN QUỲ CHÂU</t>
  </si>
  <si>
    <t>Ban giám đốc</t>
  </si>
  <si>
    <t>Đặng Tân Minh</t>
  </si>
  <si>
    <t>Lô Thanh Quý</t>
  </si>
  <si>
    <t>Vy Văn Thắng</t>
  </si>
  <si>
    <t>Hoàng Anh Hiệp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</si>
  <si>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</si>
  <si>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</si>
  <si>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</si>
  <si>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</si>
  <si>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</si>
  <si>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</si>
  <si>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</si>
  <si>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</si>
  <si>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</si>
  <si>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</si>
  <si>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</si>
  <si>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</si>
  <si>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</si>
  <si>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</si>
  <si>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Đậu Phi Trường</t>
  </si>
  <si>
    <t>Vi Hữu Đức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</si>
  <si>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</si>
  <si>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</si>
  <si>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</si>
  <si>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</si>
  <si>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</si>
  <si>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</si>
  <si>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Phòng Điều dưỡng</t>
  </si>
  <si>
    <t>Khoa Nội - Nhi - Lây Tổng hợp</t>
  </si>
  <si>
    <t>Lang Thị Nga</t>
  </si>
  <si>
    <t>Lương Thị Ngọc Ánh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</si>
  <si>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</si>
  <si>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</si>
  <si>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</si>
  <si>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</si>
  <si>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</si>
  <si>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</si>
  <si>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</si>
  <si>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</si>
  <si>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</si>
  <si>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</si>
  <si>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</si>
  <si>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</si>
  <si>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</si>
  <si>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</si>
  <si>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</si>
  <si>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</si>
  <si>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</si>
  <si>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</si>
  <si>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</si>
  <si>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</si>
  <si>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</si>
  <si>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</si>
  <si>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</si>
  <si>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</si>
  <si>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</si>
  <si>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</si>
  <si>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</si>
  <si>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</si>
  <si>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</si>
  <si>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</si>
  <si>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</si>
  <si>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</si>
  <si>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</si>
  <si>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</si>
  <si>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</si>
  <si>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</si>
  <si>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</si>
  <si>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</si>
  <si>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</si>
  <si>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Vi Thị Giang</t>
  </si>
  <si>
    <t>Võ Thị Ngà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</si>
  <si>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</si>
  <si>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</si>
  <si>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</si>
  <si>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</si>
  <si>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</si>
  <si>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</si>
  <si>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</si>
  <si>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</si>
  <si>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</si>
  <si>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</si>
  <si>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</si>
  <si>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</si>
  <si>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</si>
  <si>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</si>
  <si>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</si>
  <si>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Vi Thị Hải Hậu</t>
  </si>
  <si>
    <t>Lang Thị Chiến</t>
  </si>
  <si>
    <t>Lữ Thị Thuận</t>
  </si>
  <si>
    <t>Lang Thị Hoa</t>
  </si>
  <si>
    <t>Lương Quý Nhân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</si>
  <si>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</si>
  <si>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</si>
  <si>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</si>
  <si>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</si>
  <si>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</si>
  <si>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</si>
  <si>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</si>
  <si>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</si>
  <si>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</si>
  <si>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</si>
  <si>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</si>
  <si>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</si>
  <si>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Vi Nam Đông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</si>
  <si>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</si>
  <si>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</si>
  <si>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</si>
  <si>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</si>
  <si>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</si>
  <si>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</si>
  <si>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</si>
  <si>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</si>
  <si>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</si>
  <si>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</si>
  <si>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</si>
  <si>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</si>
  <si>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</si>
  <si>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</si>
  <si>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</si>
  <si>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</si>
  <si>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</si>
  <si>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</si>
  <si>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</si>
  <si>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</si>
  <si>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</si>
  <si>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</si>
  <si>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</si>
  <si>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</si>
  <si>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</si>
  <si>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</si>
  <si>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</si>
  <si>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</si>
  <si>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</si>
  <si>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</si>
  <si>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thuê khoán</t>
  </si>
  <si>
    <t>TỔNG CỘNG:</t>
  </si>
  <si>
    <t>LƯƠNG NGẠCH BẬC</t>
  </si>
  <si>
    <t>GHI CHÚ</t>
  </si>
  <si>
    <t>HỌ VÀ TÊN</t>
  </si>
  <si>
    <t>DÂN SỐ TRUNG TÂM</t>
  </si>
  <si>
    <t>Lê Hữu Mùi</t>
  </si>
  <si>
    <t>Sầm Thị Mai</t>
  </si>
  <si>
    <t>Lang Thị Hằng</t>
  </si>
  <si>
    <t>Hoàng Thị Thu Hiền</t>
  </si>
  <si>
    <t>Nguyễn Thị Tâm</t>
  </si>
  <si>
    <t>DÂN SỐ CƠ SỞ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</si>
  <si>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</si>
  <si>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</si>
  <si>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</si>
  <si>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</si>
  <si>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</si>
  <si>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</si>
  <si>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</si>
  <si>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</si>
  <si>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</si>
  <si>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</si>
  <si>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</si>
  <si>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</si>
  <si>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 xml:space="preserve"> * Nộp cho đ/c Trương Đỗ Mỹ ( Lê ) thủ quỹ đơn vị để tổng hợp nộp lên UBND huyện Quỳ Châu.</t>
  </si>
  <si>
    <t>Hợp đồng theo Nghị định 68</t>
  </si>
  <si>
    <t>XIV</t>
  </si>
  <si>
    <t>Hợp đồng lao động khác</t>
  </si>
  <si>
    <t>1 NGÀY LƯƠNG THEO LƯƠNG NGẠCH BẬC x 1.490.000/23 ngày</t>
  </si>
  <si>
    <t>CÁN BỘ DÂN SỐ ĐÃ NỘP QUỸ ĐỀN ƠN ĐÁP NGHĨA - TRƯỚC KHI SÁT NHẬP</t>
  </si>
  <si>
    <t>NỘP ỦNG HỘ QUỸ ĐẾN ƠN ĐÁP NGHĨA 0,244382 X NGÀY LƯƠNG NGẠCH BẬC</t>
  </si>
  <si>
    <t xml:space="preserve">DANH SÁCH CÁC CÁN BỘ TẠI TRUNG TÂM Y TẾ </t>
  </si>
  <si>
    <t>NỘP QUỸ ĐỀN ƠN ĐÁP NGHĨA NĂM 2020 - CHO UBND HUYỆN QUỲ CHÂU</t>
  </si>
  <si>
    <t xml:space="preserve">DANH SÁCH CÁC CÁN BỘ TẠI CÁC TRẠM Y TẾ </t>
  </si>
  <si>
    <t>DANH SÁCH CÁC CÁN BỘ LÀM CÔNG TÁC DÂN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</si>
</sst>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₫_-;\-* #,##0.00\ _₫_-;_-* &quot;-&quot;??\ _₫_-;_-@_-"/>
    <numFmt numFmtId="164" formatCode="_(* #,##0.0000_);_(* \(#,##0.0000\);_(* &quot;-&quot;??_);_(@_)"/>
    <numFmt numFmtId="165" formatCode="0.000"/>
    <numFmt numFmtId="166" formatCode="#,##0.00000"/>
    <numFmt numFmtId="167" formatCode="_(* #,##0_);_(* \(#,##0\);_(* &quot;-&quot;???_);_(@_)"/>
    <numFmt numFmtId="168" formatCode="0.00000"/>
    <numFmt numFmtId="169" formatCode="_(* #,##0_);_(* \(#,##0\);_(* &quot;-&quot;??_);_(@_)"/>
    <numFmt numFmtId="170" formatCode="_(* #,##0.0_);_(* \(#,##0.0\);_(* &quot;-&quot;??_);_(@_)"/>
    <numFmt numFmtId="171" formatCode="_(* #,##0.000_);_(* \(#,##0.000\);_(* &quot;-&quot;??_);_(@_)"/>
    <numFmt numFmtId="172" formatCode="_(* #,##0.00_);_(* \(#,##0.00\);_(* &quot;-&quot;??_);_(@_)"/>
    <numFmt numFmtId="173" formatCode="#,##0.0000"/>
    <numFmt numFmtId="176" formatCode="#,##0.000000"/>
    <numFmt numFmtId="180" formatCode="_(* #,##0.0000000_);_(* \(#,##0.0000000\);_(* &quot;-&quot;??_);_(@_)"/>
  </numFmts>
  <fonts count="2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11"/>
      <name val="Arial"/>
      <family val="2"/>
      <charset val="163"/>
    </font>
    <font>
      <b/>
      <i/>
      <sz val="10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9"/>
      <color rgb="FFFF0000"/>
      <name val="Times New Roman"/>
      <family val="1"/>
    </font>
    <font>
      <sz val="8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8"/>
      <color rgb="FFFF0000"/>
      <name val="Times New Roman"/>
      <family val="1"/>
    </font>
    <font>
      <b/>
      <sz val="10"/>
      <name val=".VnTime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27" fillId="0" borderId="0"/>
  </cellStyleXfs>
  <cellXfs count="176">
    <xf numFmtId="0" fontId="0" fillId="0" borderId="0" xfId="0"/>
    <xf numFmtId="0" fontId="2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2" borderId="5" xfId="0" applyFont="1" applyFill="1" applyBorder="1"/>
    <xf numFmtId="3" fontId="2" fillId="2" borderId="5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0" fontId="8" fillId="2" borderId="0" xfId="0" applyFont="1" applyFill="1"/>
    <xf numFmtId="3" fontId="8" fillId="2" borderId="8" xfId="0" applyNumberFormat="1" applyFont="1" applyFill="1" applyBorder="1"/>
    <xf numFmtId="0" fontId="9" fillId="2" borderId="5" xfId="0" applyFont="1" applyFill="1" applyBorder="1" applyAlignment="1">
      <alignment horizontal="center"/>
    </xf>
    <xf numFmtId="38" fontId="2" fillId="2" borderId="5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/>
    </xf>
    <xf numFmtId="3" fontId="8" fillId="2" borderId="0" xfId="0" applyNumberFormat="1" applyFont="1" applyFill="1" applyBorder="1"/>
    <xf numFmtId="0" fontId="9" fillId="2" borderId="4" xfId="0" applyFont="1" applyFill="1" applyBorder="1" applyAlignment="1">
      <alignment horizontal="center"/>
    </xf>
    <xf numFmtId="0" fontId="10" fillId="2" borderId="0" xfId="0" applyFont="1" applyFill="1"/>
    <xf numFmtId="3" fontId="8" fillId="2" borderId="6" xfId="0" applyNumberFormat="1" applyFont="1" applyFill="1" applyBorder="1" applyAlignment="1">
      <alignment wrapText="1"/>
    </xf>
    <xf numFmtId="3" fontId="8" fillId="2" borderId="7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38" fontId="2" fillId="2" borderId="6" xfId="0" applyNumberFormat="1" applyFont="1" applyFill="1" applyBorder="1" applyAlignment="1">
      <alignment horizontal="right"/>
    </xf>
    <xf numFmtId="38" fontId="2" fillId="2" borderId="9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wrapText="1"/>
    </xf>
    <xf numFmtId="0" fontId="9" fillId="2" borderId="5" xfId="0" applyFont="1" applyFill="1" applyBorder="1" applyAlignment="1"/>
    <xf numFmtId="3" fontId="6" fillId="2" borderId="6" xfId="0" applyNumberFormat="1" applyFont="1" applyFill="1" applyBorder="1" applyAlignment="1">
      <alignment wrapText="1"/>
    </xf>
    <xf numFmtId="3" fontId="6" fillId="2" borderId="0" xfId="0" applyNumberFormat="1" applyFont="1" applyFill="1" applyBorder="1" applyAlignment="1">
      <alignment wrapText="1"/>
    </xf>
    <xf numFmtId="43" fontId="9" fillId="2" borderId="5" xfId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3" fontId="10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38" fontId="3" fillId="2" borderId="0" xfId="0" applyNumberFormat="1" applyFont="1" applyFill="1" applyBorder="1" applyAlignment="1">
      <alignment horizontal="right"/>
    </xf>
    <xf numFmtId="38" fontId="7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166" fontId="10" fillId="2" borderId="0" xfId="0" applyNumberFormat="1" applyFont="1" applyFill="1"/>
    <xf numFmtId="164" fontId="3" fillId="2" borderId="0" xfId="1" applyNumberFormat="1" applyFont="1" applyFill="1" applyAlignment="1">
      <alignment horizontal="center"/>
    </xf>
    <xf numFmtId="0" fontId="13" fillId="0" borderId="0" xfId="0" applyFont="1"/>
    <xf numFmtId="165" fontId="12" fillId="0" borderId="0" xfId="0" applyNumberFormat="1" applyFont="1" applyAlignment="1">
      <alignment horizontal="center"/>
    </xf>
    <xf numFmtId="0" fontId="14" fillId="0" borderId="0" xfId="0" applyFont="1"/>
    <xf numFmtId="0" fontId="12" fillId="0" borderId="0" xfId="0" applyFont="1"/>
    <xf numFmtId="0" fontId="9" fillId="2" borderId="0" xfId="0" applyFont="1" applyFill="1"/>
    <xf numFmtId="164" fontId="12" fillId="0" borderId="0" xfId="1" applyNumberFormat="1" applyFont="1" applyAlignment="1">
      <alignment horizontal="center"/>
    </xf>
    <xf numFmtId="164" fontId="12" fillId="2" borderId="0" xfId="1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2" borderId="0" xfId="0" applyFont="1" applyFill="1"/>
    <xf numFmtId="38" fontId="12" fillId="0" borderId="0" xfId="0" applyNumberFormat="1" applyFont="1" applyFill="1" applyBorder="1" applyAlignment="1">
      <alignment horizontal="right"/>
    </xf>
    <xf numFmtId="0" fontId="14" fillId="2" borderId="0" xfId="0" applyFont="1" applyFill="1"/>
    <xf numFmtId="164" fontId="14" fillId="0" borderId="0" xfId="1" applyNumberFormat="1" applyFont="1" applyAlignment="1">
      <alignment horizontal="center"/>
    </xf>
    <xf numFmtId="164" fontId="14" fillId="2" borderId="0" xfId="1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12" fillId="2" borderId="0" xfId="2" applyFont="1" applyFill="1"/>
    <xf numFmtId="167" fontId="12" fillId="2" borderId="0" xfId="2" applyNumberFormat="1" applyFont="1" applyFill="1" applyBorder="1"/>
    <xf numFmtId="0" fontId="12" fillId="2" borderId="0" xfId="2" applyFont="1" applyFill="1" applyBorder="1"/>
    <xf numFmtId="0" fontId="12" fillId="0" borderId="0" xfId="2" applyFont="1" applyAlignment="1">
      <alignment horizontal="center"/>
    </xf>
    <xf numFmtId="165" fontId="12" fillId="0" borderId="0" xfId="2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0" fillId="2" borderId="0" xfId="2" applyFont="1" applyFill="1"/>
    <xf numFmtId="167" fontId="10" fillId="2" borderId="0" xfId="2" applyNumberFormat="1" applyFont="1" applyFill="1" applyBorder="1"/>
    <xf numFmtId="0" fontId="10" fillId="2" borderId="0" xfId="2" applyFont="1" applyFill="1" applyBorder="1"/>
    <xf numFmtId="0" fontId="2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5" fontId="6" fillId="2" borderId="0" xfId="2" applyNumberFormat="1" applyFont="1" applyFill="1" applyAlignment="1">
      <alignment horizontal="center"/>
    </xf>
    <xf numFmtId="168" fontId="6" fillId="2" borderId="0" xfId="2" applyNumberFormat="1" applyFont="1" applyFill="1" applyAlignment="1">
      <alignment horizontal="center"/>
    </xf>
    <xf numFmtId="0" fontId="3" fillId="2" borderId="0" xfId="0" applyFont="1" applyFill="1"/>
    <xf numFmtId="3" fontId="17" fillId="4" borderId="0" xfId="0" applyNumberFormat="1" applyFont="1" applyFill="1"/>
    <xf numFmtId="0" fontId="17" fillId="4" borderId="0" xfId="0" applyFont="1" applyFill="1"/>
    <xf numFmtId="0" fontId="18" fillId="4" borderId="0" xfId="0" applyFont="1" applyFill="1"/>
    <xf numFmtId="3" fontId="5" fillId="2" borderId="10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/>
    </xf>
    <xf numFmtId="4" fontId="5" fillId="2" borderId="1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0" fontId="3" fillId="2" borderId="0" xfId="2" applyFont="1" applyFill="1"/>
    <xf numFmtId="0" fontId="6" fillId="2" borderId="5" xfId="2" applyFont="1" applyFill="1" applyBorder="1"/>
    <xf numFmtId="167" fontId="6" fillId="2" borderId="0" xfId="2" applyNumberFormat="1" applyFont="1" applyFill="1" applyBorder="1"/>
    <xf numFmtId="0" fontId="6" fillId="2" borderId="0" xfId="2" applyFont="1" applyFill="1" applyBorder="1"/>
    <xf numFmtId="0" fontId="6" fillId="2" borderId="5" xfId="0" applyFont="1" applyFill="1" applyBorder="1" applyAlignment="1">
      <alignment wrapText="1"/>
    </xf>
    <xf numFmtId="0" fontId="6" fillId="2" borderId="15" xfId="2" applyFont="1" applyFill="1" applyBorder="1"/>
    <xf numFmtId="3" fontId="5" fillId="2" borderId="0" xfId="2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/>
    </xf>
    <xf numFmtId="171" fontId="6" fillId="2" borderId="0" xfId="2" applyNumberFormat="1" applyFont="1" applyFill="1" applyBorder="1" applyAlignment="1">
      <alignment horizontal="center" vertical="center"/>
    </xf>
    <xf numFmtId="169" fontId="5" fillId="2" borderId="0" xfId="2" applyNumberFormat="1" applyFont="1" applyFill="1" applyBorder="1" applyAlignment="1">
      <alignment horizontal="center" vertical="center"/>
    </xf>
    <xf numFmtId="171" fontId="5" fillId="2" borderId="0" xfId="2" applyNumberFormat="1" applyFont="1" applyFill="1" applyBorder="1" applyAlignment="1">
      <alignment horizontal="center" vertical="center"/>
    </xf>
    <xf numFmtId="172" fontId="5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9" fillId="2" borderId="0" xfId="2" applyFont="1" applyFill="1"/>
    <xf numFmtId="0" fontId="5" fillId="2" borderId="0" xfId="2" applyFont="1" applyFill="1"/>
    <xf numFmtId="167" fontId="5" fillId="2" borderId="0" xfId="2" applyNumberFormat="1" applyFont="1" applyFill="1" applyBorder="1"/>
    <xf numFmtId="0" fontId="5" fillId="2" borderId="0" xfId="2" applyFont="1" applyFill="1" applyBorder="1"/>
    <xf numFmtId="0" fontId="6" fillId="2" borderId="0" xfId="2" applyFont="1" applyFill="1"/>
    <xf numFmtId="0" fontId="5" fillId="2" borderId="5" xfId="2" applyFont="1" applyFill="1" applyBorder="1"/>
    <xf numFmtId="0" fontId="22" fillId="2" borderId="5" xfId="2" applyFont="1" applyFill="1" applyBorder="1" applyAlignment="1">
      <alignment horizontal="center"/>
    </xf>
    <xf numFmtId="2" fontId="22" fillId="2" borderId="5" xfId="2" applyNumberFormat="1" applyFont="1" applyFill="1" applyBorder="1" applyAlignment="1">
      <alignment horizontal="center"/>
    </xf>
    <xf numFmtId="0" fontId="6" fillId="2" borderId="14" xfId="2" applyFont="1" applyFill="1" applyBorder="1"/>
    <xf numFmtId="167" fontId="6" fillId="2" borderId="15" xfId="2" applyNumberFormat="1" applyFont="1" applyFill="1" applyBorder="1"/>
    <xf numFmtId="0" fontId="24" fillId="4" borderId="0" xfId="0" applyFont="1" applyFill="1"/>
    <xf numFmtId="0" fontId="19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167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Alignment="1">
      <alignment vertical="center"/>
    </xf>
    <xf numFmtId="169" fontId="3" fillId="2" borderId="0" xfId="0" applyNumberFormat="1" applyFont="1" applyFill="1" applyBorder="1"/>
    <xf numFmtId="0" fontId="3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165" fontId="23" fillId="2" borderId="0" xfId="0" applyNumberFormat="1" applyFont="1" applyFill="1" applyAlignment="1">
      <alignment horizontal="center"/>
    </xf>
    <xf numFmtId="0" fontId="23" fillId="2" borderId="0" xfId="0" applyFont="1" applyFill="1"/>
    <xf numFmtId="165" fontId="12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14" fillId="2" borderId="0" xfId="0" applyNumberFormat="1" applyFont="1" applyFill="1"/>
    <xf numFmtId="173" fontId="5" fillId="2" borderId="0" xfId="0" applyNumberFormat="1" applyFont="1" applyFill="1"/>
    <xf numFmtId="165" fontId="5" fillId="2" borderId="0" xfId="2" applyNumberFormat="1" applyFont="1" applyFill="1" applyBorder="1" applyAlignment="1">
      <alignment horizontal="center" vertical="center"/>
    </xf>
    <xf numFmtId="165" fontId="12" fillId="2" borderId="0" xfId="2" applyNumberFormat="1" applyFont="1" applyFill="1" applyAlignment="1">
      <alignment horizontal="center"/>
    </xf>
    <xf numFmtId="170" fontId="6" fillId="2" borderId="0" xfId="2" applyNumberFormat="1" applyFont="1" applyFill="1" applyBorder="1" applyAlignment="1">
      <alignment horizontal="center" vertical="center"/>
    </xf>
    <xf numFmtId="170" fontId="5" fillId="2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3" fontId="25" fillId="2" borderId="10" xfId="0" applyNumberFormat="1" applyFont="1" applyFill="1" applyBorder="1" applyAlignment="1">
      <alignment horizontal="right"/>
    </xf>
    <xf numFmtId="3" fontId="5" fillId="2" borderId="5" xfId="2" applyNumberFormat="1" applyFont="1" applyFill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10" fillId="0" borderId="5" xfId="0" applyFont="1" applyBorder="1"/>
    <xf numFmtId="0" fontId="2" fillId="0" borderId="4" xfId="3" applyFont="1" applyBorder="1" applyAlignment="1">
      <alignment horizontal="center" vertical="center"/>
    </xf>
    <xf numFmtId="0" fontId="28" fillId="2" borderId="5" xfId="3" applyFont="1" applyFill="1" applyBorder="1" applyAlignment="1">
      <alignment horizontal="left"/>
    </xf>
    <xf numFmtId="2" fontId="28" fillId="2" borderId="5" xfId="3" applyNumberFormat="1" applyFont="1" applyFill="1" applyBorder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/>
    <xf numFmtId="0" fontId="18" fillId="2" borderId="0" xfId="0" applyFont="1" applyFill="1"/>
    <xf numFmtId="0" fontId="2" fillId="0" borderId="4" xfId="2" applyFont="1" applyFill="1" applyBorder="1" applyAlignment="1">
      <alignment horizontal="center"/>
    </xf>
    <xf numFmtId="0" fontId="2" fillId="0" borderId="5" xfId="2" applyFont="1" applyFill="1" applyBorder="1"/>
    <xf numFmtId="2" fontId="28" fillId="2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73" fontId="10" fillId="2" borderId="0" xfId="0" applyNumberFormat="1" applyFont="1" applyFill="1"/>
    <xf numFmtId="176" fontId="10" fillId="2" borderId="0" xfId="0" applyNumberFormat="1" applyFont="1" applyFill="1"/>
    <xf numFmtId="0" fontId="20" fillId="2" borderId="4" xfId="2" applyFont="1" applyFill="1" applyBorder="1" applyAlignment="1">
      <alignment horizontal="center"/>
    </xf>
    <xf numFmtId="0" fontId="21" fillId="2" borderId="4" xfId="2" applyFont="1" applyFill="1" applyBorder="1" applyAlignment="1">
      <alignment horizontal="center"/>
    </xf>
    <xf numFmtId="165" fontId="20" fillId="2" borderId="11" xfId="2" applyNumberFormat="1" applyFont="1" applyFill="1" applyBorder="1" applyAlignment="1">
      <alignment horizontal="center" vertical="center"/>
    </xf>
    <xf numFmtId="0" fontId="5" fillId="2" borderId="10" xfId="2" applyFont="1" applyFill="1" applyBorder="1"/>
    <xf numFmtId="2" fontId="5" fillId="2" borderId="10" xfId="2" applyNumberFormat="1" applyFont="1" applyFill="1" applyBorder="1" applyAlignment="1">
      <alignment horizontal="center" vertical="center"/>
    </xf>
    <xf numFmtId="180" fontId="5" fillId="2" borderId="0" xfId="2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/>
    </xf>
    <xf numFmtId="0" fontId="5" fillId="2" borderId="6" xfId="2" applyFont="1" applyFill="1" applyBorder="1"/>
    <xf numFmtId="167" fontId="6" fillId="2" borderId="6" xfId="2" applyNumberFormat="1" applyFont="1" applyFill="1" applyBorder="1"/>
    <xf numFmtId="3" fontId="16" fillId="2" borderId="5" xfId="0" applyNumberFormat="1" applyFont="1" applyFill="1" applyBorder="1" applyAlignment="1">
      <alignment horizontal="center"/>
    </xf>
    <xf numFmtId="167" fontId="5" fillId="2" borderId="6" xfId="2" applyNumberFormat="1" applyFont="1" applyFill="1" applyBorder="1"/>
    <xf numFmtId="0" fontId="24" fillId="4" borderId="6" xfId="0" applyFont="1" applyFill="1" applyBorder="1"/>
    <xf numFmtId="167" fontId="5" fillId="2" borderId="6" xfId="2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horizontal="right"/>
    </xf>
    <xf numFmtId="3" fontId="16" fillId="2" borderId="10" xfId="0" applyNumberFormat="1" applyFont="1" applyFill="1" applyBorder="1" applyAlignment="1">
      <alignment horizontal="right"/>
    </xf>
    <xf numFmtId="167" fontId="5" fillId="2" borderId="12" xfId="2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6"/>
  <sheetViews>
    <sheetView topLeftCell="A28" workbookViewId="0">
      <selection activeCell="B96" sqref="B96"/>
    </sheetView>
  </sheetViews>
  <sheetFormatPr defaultColWidth="10.28515625" defaultRowHeight="11.25" x14ac:dyDescent="0.2"/>
  <cols>
    <col min="1" max="1" width="5.42578125" style="72" customWidth="1"/>
    <col min="2" max="2" width="25.28515625" style="103" customWidth="1"/>
    <col min="3" max="3" width="7.42578125" style="72" customWidth="1"/>
    <col min="4" max="4" width="20.28515625" style="72" customWidth="1"/>
    <col min="5" max="5" width="28.28515625" style="72" customWidth="1"/>
    <col min="6" max="8" width="10.28515625" style="88" customWidth="1"/>
    <col min="9" max="9" width="18.28515625" style="88" customWidth="1"/>
    <col min="10" max="41" width="10.28515625" style="88" customWidth="1"/>
    <col min="42" max="52" width="10.28515625" style="89" customWidth="1"/>
    <col min="53" max="243" width="10.28515625" style="103"/>
    <col min="244" max="244" width="5.42578125" style="103" customWidth="1"/>
    <col min="245" max="245" width="20.7109375" style="103" customWidth="1"/>
    <col min="246" max="246" width="5.85546875" style="103" customWidth="1"/>
    <col min="247" max="247" width="4.7109375" style="103" customWidth="1"/>
    <col min="248" max="248" width="5.7109375" style="103" customWidth="1"/>
    <col min="249" max="249" width="5.5703125" style="103" customWidth="1"/>
    <col min="250" max="250" width="4.5703125" style="103" customWidth="1"/>
    <col min="251" max="251" width="5.140625" style="103" customWidth="1"/>
    <col min="252" max="252" width="4.7109375" style="103" customWidth="1"/>
    <col min="253" max="253" width="7.28515625" style="103" customWidth="1"/>
    <col min="254" max="254" width="4.42578125" style="103" customWidth="1"/>
    <col min="255" max="255" width="5.85546875" style="103" customWidth="1"/>
    <col min="256" max="256" width="5.140625" style="103" customWidth="1"/>
    <col min="257" max="257" width="6.5703125" style="103" customWidth="1"/>
    <col min="258" max="258" width="7.5703125" style="103" customWidth="1"/>
    <col min="259" max="259" width="22.85546875" style="103" customWidth="1"/>
    <col min="260" max="260" width="0" style="103" hidden="1" customWidth="1"/>
    <col min="261" max="261" width="15.42578125" style="103" customWidth="1"/>
    <col min="262" max="308" width="10.28515625" style="103" customWidth="1"/>
    <col min="309" max="499" width="10.28515625" style="103"/>
    <col min="500" max="500" width="5.42578125" style="103" customWidth="1"/>
    <col min="501" max="501" width="20.7109375" style="103" customWidth="1"/>
    <col min="502" max="502" width="5.85546875" style="103" customWidth="1"/>
    <col min="503" max="503" width="4.7109375" style="103" customWidth="1"/>
    <col min="504" max="504" width="5.7109375" style="103" customWidth="1"/>
    <col min="505" max="505" width="5.5703125" style="103" customWidth="1"/>
    <col min="506" max="506" width="4.5703125" style="103" customWidth="1"/>
    <col min="507" max="507" width="5.140625" style="103" customWidth="1"/>
    <col min="508" max="508" width="4.7109375" style="103" customWidth="1"/>
    <col min="509" max="509" width="7.28515625" style="103" customWidth="1"/>
    <col min="510" max="510" width="4.42578125" style="103" customWidth="1"/>
    <col min="511" max="511" width="5.85546875" style="103" customWidth="1"/>
    <col min="512" max="512" width="5.140625" style="103" customWidth="1"/>
    <col min="513" max="513" width="6.5703125" style="103" customWidth="1"/>
    <col min="514" max="514" width="7.5703125" style="103" customWidth="1"/>
    <col min="515" max="515" width="22.85546875" style="103" customWidth="1"/>
    <col min="516" max="516" width="0" style="103" hidden="1" customWidth="1"/>
    <col min="517" max="517" width="15.42578125" style="103" customWidth="1"/>
    <col min="518" max="564" width="10.28515625" style="103" customWidth="1"/>
    <col min="565" max="755" width="10.28515625" style="103"/>
    <col min="756" max="756" width="5.42578125" style="103" customWidth="1"/>
    <col min="757" max="757" width="20.7109375" style="103" customWidth="1"/>
    <col min="758" max="758" width="5.85546875" style="103" customWidth="1"/>
    <col min="759" max="759" width="4.7109375" style="103" customWidth="1"/>
    <col min="760" max="760" width="5.7109375" style="103" customWidth="1"/>
    <col min="761" max="761" width="5.5703125" style="103" customWidth="1"/>
    <col min="762" max="762" width="4.5703125" style="103" customWidth="1"/>
    <col min="763" max="763" width="5.140625" style="103" customWidth="1"/>
    <col min="764" max="764" width="4.7109375" style="103" customWidth="1"/>
    <col min="765" max="765" width="7.28515625" style="103" customWidth="1"/>
    <col min="766" max="766" width="4.42578125" style="103" customWidth="1"/>
    <col min="767" max="767" width="5.85546875" style="103" customWidth="1"/>
    <col min="768" max="768" width="5.140625" style="103" customWidth="1"/>
    <col min="769" max="769" width="6.5703125" style="103" customWidth="1"/>
    <col min="770" max="770" width="7.5703125" style="103" customWidth="1"/>
    <col min="771" max="771" width="22.85546875" style="103" customWidth="1"/>
    <col min="772" max="772" width="0" style="103" hidden="1" customWidth="1"/>
    <col min="773" max="773" width="15.42578125" style="103" customWidth="1"/>
    <col min="774" max="820" width="10.28515625" style="103" customWidth="1"/>
    <col min="821" max="1011" width="10.28515625" style="103"/>
    <col min="1012" max="1012" width="5.42578125" style="103" customWidth="1"/>
    <col min="1013" max="1013" width="20.7109375" style="103" customWidth="1"/>
    <col min="1014" max="1014" width="5.85546875" style="103" customWidth="1"/>
    <col min="1015" max="1015" width="4.7109375" style="103" customWidth="1"/>
    <col min="1016" max="1016" width="5.7109375" style="103" customWidth="1"/>
    <col min="1017" max="1017" width="5.5703125" style="103" customWidth="1"/>
    <col min="1018" max="1018" width="4.5703125" style="103" customWidth="1"/>
    <col min="1019" max="1019" width="5.140625" style="103" customWidth="1"/>
    <col min="1020" max="1020" width="4.7109375" style="103" customWidth="1"/>
    <col min="1021" max="1021" width="7.28515625" style="103" customWidth="1"/>
    <col min="1022" max="1022" width="4.42578125" style="103" customWidth="1"/>
    <col min="1023" max="1023" width="5.85546875" style="103" customWidth="1"/>
    <col min="1024" max="1024" width="5.140625" style="103" customWidth="1"/>
    <col min="1025" max="1025" width="6.5703125" style="103" customWidth="1"/>
    <col min="1026" max="1026" width="7.5703125" style="103" customWidth="1"/>
    <col min="1027" max="1027" width="22.85546875" style="103" customWidth="1"/>
    <col min="1028" max="1028" width="0" style="103" hidden="1" customWidth="1"/>
    <col min="1029" max="1029" width="15.42578125" style="103" customWidth="1"/>
    <col min="1030" max="1076" width="10.28515625" style="103" customWidth="1"/>
    <col min="1077" max="1267" width="10.28515625" style="103"/>
    <col min="1268" max="1268" width="5.42578125" style="103" customWidth="1"/>
    <col min="1269" max="1269" width="20.7109375" style="103" customWidth="1"/>
    <col min="1270" max="1270" width="5.85546875" style="103" customWidth="1"/>
    <col min="1271" max="1271" width="4.7109375" style="103" customWidth="1"/>
    <col min="1272" max="1272" width="5.7109375" style="103" customWidth="1"/>
    <col min="1273" max="1273" width="5.5703125" style="103" customWidth="1"/>
    <col min="1274" max="1274" width="4.5703125" style="103" customWidth="1"/>
    <col min="1275" max="1275" width="5.140625" style="103" customWidth="1"/>
    <col min="1276" max="1276" width="4.7109375" style="103" customWidth="1"/>
    <col min="1277" max="1277" width="7.28515625" style="103" customWidth="1"/>
    <col min="1278" max="1278" width="4.42578125" style="103" customWidth="1"/>
    <col min="1279" max="1279" width="5.85546875" style="103" customWidth="1"/>
    <col min="1280" max="1280" width="5.140625" style="103" customWidth="1"/>
    <col min="1281" max="1281" width="6.5703125" style="103" customWidth="1"/>
    <col min="1282" max="1282" width="7.5703125" style="103" customWidth="1"/>
    <col min="1283" max="1283" width="22.85546875" style="103" customWidth="1"/>
    <col min="1284" max="1284" width="0" style="103" hidden="1" customWidth="1"/>
    <col min="1285" max="1285" width="15.42578125" style="103" customWidth="1"/>
    <col min="1286" max="1332" width="10.28515625" style="103" customWidth="1"/>
    <col min="1333" max="1523" width="10.28515625" style="103"/>
    <col min="1524" max="1524" width="5.42578125" style="103" customWidth="1"/>
    <col min="1525" max="1525" width="20.7109375" style="103" customWidth="1"/>
    <col min="1526" max="1526" width="5.85546875" style="103" customWidth="1"/>
    <col min="1527" max="1527" width="4.7109375" style="103" customWidth="1"/>
    <col min="1528" max="1528" width="5.7109375" style="103" customWidth="1"/>
    <col min="1529" max="1529" width="5.5703125" style="103" customWidth="1"/>
    <col min="1530" max="1530" width="4.5703125" style="103" customWidth="1"/>
    <col min="1531" max="1531" width="5.140625" style="103" customWidth="1"/>
    <col min="1532" max="1532" width="4.7109375" style="103" customWidth="1"/>
    <col min="1533" max="1533" width="7.28515625" style="103" customWidth="1"/>
    <col min="1534" max="1534" width="4.42578125" style="103" customWidth="1"/>
    <col min="1535" max="1535" width="5.85546875" style="103" customWidth="1"/>
    <col min="1536" max="1536" width="5.140625" style="103" customWidth="1"/>
    <col min="1537" max="1537" width="6.5703125" style="103" customWidth="1"/>
    <col min="1538" max="1538" width="7.5703125" style="103" customWidth="1"/>
    <col min="1539" max="1539" width="22.85546875" style="103" customWidth="1"/>
    <col min="1540" max="1540" width="0" style="103" hidden="1" customWidth="1"/>
    <col min="1541" max="1541" width="15.42578125" style="103" customWidth="1"/>
    <col min="1542" max="1588" width="10.28515625" style="103" customWidth="1"/>
    <col min="1589" max="1779" width="10.28515625" style="103"/>
    <col min="1780" max="1780" width="5.42578125" style="103" customWidth="1"/>
    <col min="1781" max="1781" width="20.7109375" style="103" customWidth="1"/>
    <col min="1782" max="1782" width="5.85546875" style="103" customWidth="1"/>
    <col min="1783" max="1783" width="4.7109375" style="103" customWidth="1"/>
    <col min="1784" max="1784" width="5.7109375" style="103" customWidth="1"/>
    <col min="1785" max="1785" width="5.5703125" style="103" customWidth="1"/>
    <col min="1786" max="1786" width="4.5703125" style="103" customWidth="1"/>
    <col min="1787" max="1787" width="5.140625" style="103" customWidth="1"/>
    <col min="1788" max="1788" width="4.7109375" style="103" customWidth="1"/>
    <col min="1789" max="1789" width="7.28515625" style="103" customWidth="1"/>
    <col min="1790" max="1790" width="4.42578125" style="103" customWidth="1"/>
    <col min="1791" max="1791" width="5.85546875" style="103" customWidth="1"/>
    <col min="1792" max="1792" width="5.140625" style="103" customWidth="1"/>
    <col min="1793" max="1793" width="6.5703125" style="103" customWidth="1"/>
    <col min="1794" max="1794" width="7.5703125" style="103" customWidth="1"/>
    <col min="1795" max="1795" width="22.85546875" style="103" customWidth="1"/>
    <col min="1796" max="1796" width="0" style="103" hidden="1" customWidth="1"/>
    <col min="1797" max="1797" width="15.42578125" style="103" customWidth="1"/>
    <col min="1798" max="1844" width="10.28515625" style="103" customWidth="1"/>
    <col min="1845" max="2035" width="10.28515625" style="103"/>
    <col min="2036" max="2036" width="5.42578125" style="103" customWidth="1"/>
    <col min="2037" max="2037" width="20.7109375" style="103" customWidth="1"/>
    <col min="2038" max="2038" width="5.85546875" style="103" customWidth="1"/>
    <col min="2039" max="2039" width="4.7109375" style="103" customWidth="1"/>
    <col min="2040" max="2040" width="5.7109375" style="103" customWidth="1"/>
    <col min="2041" max="2041" width="5.5703125" style="103" customWidth="1"/>
    <col min="2042" max="2042" width="4.5703125" style="103" customWidth="1"/>
    <col min="2043" max="2043" width="5.140625" style="103" customWidth="1"/>
    <col min="2044" max="2044" width="4.7109375" style="103" customWidth="1"/>
    <col min="2045" max="2045" width="7.28515625" style="103" customWidth="1"/>
    <col min="2046" max="2046" width="4.42578125" style="103" customWidth="1"/>
    <col min="2047" max="2047" width="5.85546875" style="103" customWidth="1"/>
    <col min="2048" max="2048" width="5.140625" style="103" customWidth="1"/>
    <col min="2049" max="2049" width="6.5703125" style="103" customWidth="1"/>
    <col min="2050" max="2050" width="7.5703125" style="103" customWidth="1"/>
    <col min="2051" max="2051" width="22.85546875" style="103" customWidth="1"/>
    <col min="2052" max="2052" width="0" style="103" hidden="1" customWidth="1"/>
    <col min="2053" max="2053" width="15.42578125" style="103" customWidth="1"/>
    <col min="2054" max="2100" width="10.28515625" style="103" customWidth="1"/>
    <col min="2101" max="2291" width="10.28515625" style="103"/>
    <col min="2292" max="2292" width="5.42578125" style="103" customWidth="1"/>
    <col min="2293" max="2293" width="20.7109375" style="103" customWidth="1"/>
    <col min="2294" max="2294" width="5.85546875" style="103" customWidth="1"/>
    <col min="2295" max="2295" width="4.7109375" style="103" customWidth="1"/>
    <col min="2296" max="2296" width="5.7109375" style="103" customWidth="1"/>
    <col min="2297" max="2297" width="5.5703125" style="103" customWidth="1"/>
    <col min="2298" max="2298" width="4.5703125" style="103" customWidth="1"/>
    <col min="2299" max="2299" width="5.140625" style="103" customWidth="1"/>
    <col min="2300" max="2300" width="4.7109375" style="103" customWidth="1"/>
    <col min="2301" max="2301" width="7.28515625" style="103" customWidth="1"/>
    <col min="2302" max="2302" width="4.42578125" style="103" customWidth="1"/>
    <col min="2303" max="2303" width="5.85546875" style="103" customWidth="1"/>
    <col min="2304" max="2304" width="5.140625" style="103" customWidth="1"/>
    <col min="2305" max="2305" width="6.5703125" style="103" customWidth="1"/>
    <col min="2306" max="2306" width="7.5703125" style="103" customWidth="1"/>
    <col min="2307" max="2307" width="22.85546875" style="103" customWidth="1"/>
    <col min="2308" max="2308" width="0" style="103" hidden="1" customWidth="1"/>
    <col min="2309" max="2309" width="15.42578125" style="103" customWidth="1"/>
    <col min="2310" max="2356" width="10.28515625" style="103" customWidth="1"/>
    <col min="2357" max="2547" width="10.28515625" style="103"/>
    <col min="2548" max="2548" width="5.42578125" style="103" customWidth="1"/>
    <col min="2549" max="2549" width="20.7109375" style="103" customWidth="1"/>
    <col min="2550" max="2550" width="5.85546875" style="103" customWidth="1"/>
    <col min="2551" max="2551" width="4.7109375" style="103" customWidth="1"/>
    <col min="2552" max="2552" width="5.7109375" style="103" customWidth="1"/>
    <col min="2553" max="2553" width="5.5703125" style="103" customWidth="1"/>
    <col min="2554" max="2554" width="4.5703125" style="103" customWidth="1"/>
    <col min="2555" max="2555" width="5.140625" style="103" customWidth="1"/>
    <col min="2556" max="2556" width="4.7109375" style="103" customWidth="1"/>
    <col min="2557" max="2557" width="7.28515625" style="103" customWidth="1"/>
    <col min="2558" max="2558" width="4.42578125" style="103" customWidth="1"/>
    <col min="2559" max="2559" width="5.85546875" style="103" customWidth="1"/>
    <col min="2560" max="2560" width="5.140625" style="103" customWidth="1"/>
    <col min="2561" max="2561" width="6.5703125" style="103" customWidth="1"/>
    <col min="2562" max="2562" width="7.5703125" style="103" customWidth="1"/>
    <col min="2563" max="2563" width="22.85546875" style="103" customWidth="1"/>
    <col min="2564" max="2564" width="0" style="103" hidden="1" customWidth="1"/>
    <col min="2565" max="2565" width="15.42578125" style="103" customWidth="1"/>
    <col min="2566" max="2612" width="10.28515625" style="103" customWidth="1"/>
    <col min="2613" max="2803" width="10.28515625" style="103"/>
    <col min="2804" max="2804" width="5.42578125" style="103" customWidth="1"/>
    <col min="2805" max="2805" width="20.7109375" style="103" customWidth="1"/>
    <col min="2806" max="2806" width="5.85546875" style="103" customWidth="1"/>
    <col min="2807" max="2807" width="4.7109375" style="103" customWidth="1"/>
    <col min="2808" max="2808" width="5.7109375" style="103" customWidth="1"/>
    <col min="2809" max="2809" width="5.5703125" style="103" customWidth="1"/>
    <col min="2810" max="2810" width="4.5703125" style="103" customWidth="1"/>
    <col min="2811" max="2811" width="5.140625" style="103" customWidth="1"/>
    <col min="2812" max="2812" width="4.7109375" style="103" customWidth="1"/>
    <col min="2813" max="2813" width="7.28515625" style="103" customWidth="1"/>
    <col min="2814" max="2814" width="4.42578125" style="103" customWidth="1"/>
    <col min="2815" max="2815" width="5.85546875" style="103" customWidth="1"/>
    <col min="2816" max="2816" width="5.140625" style="103" customWidth="1"/>
    <col min="2817" max="2817" width="6.5703125" style="103" customWidth="1"/>
    <col min="2818" max="2818" width="7.5703125" style="103" customWidth="1"/>
    <col min="2819" max="2819" width="22.85546875" style="103" customWidth="1"/>
    <col min="2820" max="2820" width="0" style="103" hidden="1" customWidth="1"/>
    <col min="2821" max="2821" width="15.42578125" style="103" customWidth="1"/>
    <col min="2822" max="2868" width="10.28515625" style="103" customWidth="1"/>
    <col min="2869" max="3059" width="10.28515625" style="103"/>
    <col min="3060" max="3060" width="5.42578125" style="103" customWidth="1"/>
    <col min="3061" max="3061" width="20.7109375" style="103" customWidth="1"/>
    <col min="3062" max="3062" width="5.85546875" style="103" customWidth="1"/>
    <col min="3063" max="3063" width="4.7109375" style="103" customWidth="1"/>
    <col min="3064" max="3064" width="5.7109375" style="103" customWidth="1"/>
    <col min="3065" max="3065" width="5.5703125" style="103" customWidth="1"/>
    <col min="3066" max="3066" width="4.5703125" style="103" customWidth="1"/>
    <col min="3067" max="3067" width="5.140625" style="103" customWidth="1"/>
    <col min="3068" max="3068" width="4.7109375" style="103" customWidth="1"/>
    <col min="3069" max="3069" width="7.28515625" style="103" customWidth="1"/>
    <col min="3070" max="3070" width="4.42578125" style="103" customWidth="1"/>
    <col min="3071" max="3071" width="5.85546875" style="103" customWidth="1"/>
    <col min="3072" max="3072" width="5.140625" style="103" customWidth="1"/>
    <col min="3073" max="3073" width="6.5703125" style="103" customWidth="1"/>
    <col min="3074" max="3074" width="7.5703125" style="103" customWidth="1"/>
    <col min="3075" max="3075" width="22.85546875" style="103" customWidth="1"/>
    <col min="3076" max="3076" width="0" style="103" hidden="1" customWidth="1"/>
    <col min="3077" max="3077" width="15.42578125" style="103" customWidth="1"/>
    <col min="3078" max="3124" width="10.28515625" style="103" customWidth="1"/>
    <col min="3125" max="3315" width="10.28515625" style="103"/>
    <col min="3316" max="3316" width="5.42578125" style="103" customWidth="1"/>
    <col min="3317" max="3317" width="20.7109375" style="103" customWidth="1"/>
    <col min="3318" max="3318" width="5.85546875" style="103" customWidth="1"/>
    <col min="3319" max="3319" width="4.7109375" style="103" customWidth="1"/>
    <col min="3320" max="3320" width="5.7109375" style="103" customWidth="1"/>
    <col min="3321" max="3321" width="5.5703125" style="103" customWidth="1"/>
    <col min="3322" max="3322" width="4.5703125" style="103" customWidth="1"/>
    <col min="3323" max="3323" width="5.140625" style="103" customWidth="1"/>
    <col min="3324" max="3324" width="4.7109375" style="103" customWidth="1"/>
    <col min="3325" max="3325" width="7.28515625" style="103" customWidth="1"/>
    <col min="3326" max="3326" width="4.42578125" style="103" customWidth="1"/>
    <col min="3327" max="3327" width="5.85546875" style="103" customWidth="1"/>
    <col min="3328" max="3328" width="5.140625" style="103" customWidth="1"/>
    <col min="3329" max="3329" width="6.5703125" style="103" customWidth="1"/>
    <col min="3330" max="3330" width="7.5703125" style="103" customWidth="1"/>
    <col min="3331" max="3331" width="22.85546875" style="103" customWidth="1"/>
    <col min="3332" max="3332" width="0" style="103" hidden="1" customWidth="1"/>
    <col min="3333" max="3333" width="15.42578125" style="103" customWidth="1"/>
    <col min="3334" max="3380" width="10.28515625" style="103" customWidth="1"/>
    <col min="3381" max="3571" width="10.28515625" style="103"/>
    <col min="3572" max="3572" width="5.42578125" style="103" customWidth="1"/>
    <col min="3573" max="3573" width="20.7109375" style="103" customWidth="1"/>
    <col min="3574" max="3574" width="5.85546875" style="103" customWidth="1"/>
    <col min="3575" max="3575" width="4.7109375" style="103" customWidth="1"/>
    <col min="3576" max="3576" width="5.7109375" style="103" customWidth="1"/>
    <col min="3577" max="3577" width="5.5703125" style="103" customWidth="1"/>
    <col min="3578" max="3578" width="4.5703125" style="103" customWidth="1"/>
    <col min="3579" max="3579" width="5.140625" style="103" customWidth="1"/>
    <col min="3580" max="3580" width="4.7109375" style="103" customWidth="1"/>
    <col min="3581" max="3581" width="7.28515625" style="103" customWidth="1"/>
    <col min="3582" max="3582" width="4.42578125" style="103" customWidth="1"/>
    <col min="3583" max="3583" width="5.85546875" style="103" customWidth="1"/>
    <col min="3584" max="3584" width="5.140625" style="103" customWidth="1"/>
    <col min="3585" max="3585" width="6.5703125" style="103" customWidth="1"/>
    <col min="3586" max="3586" width="7.5703125" style="103" customWidth="1"/>
    <col min="3587" max="3587" width="22.85546875" style="103" customWidth="1"/>
    <col min="3588" max="3588" width="0" style="103" hidden="1" customWidth="1"/>
    <col min="3589" max="3589" width="15.42578125" style="103" customWidth="1"/>
    <col min="3590" max="3636" width="10.28515625" style="103" customWidth="1"/>
    <col min="3637" max="3827" width="10.28515625" style="103"/>
    <col min="3828" max="3828" width="5.42578125" style="103" customWidth="1"/>
    <col min="3829" max="3829" width="20.7109375" style="103" customWidth="1"/>
    <col min="3830" max="3830" width="5.85546875" style="103" customWidth="1"/>
    <col min="3831" max="3831" width="4.7109375" style="103" customWidth="1"/>
    <col min="3832" max="3832" width="5.7109375" style="103" customWidth="1"/>
    <col min="3833" max="3833" width="5.5703125" style="103" customWidth="1"/>
    <col min="3834" max="3834" width="4.5703125" style="103" customWidth="1"/>
    <col min="3835" max="3835" width="5.140625" style="103" customWidth="1"/>
    <col min="3836" max="3836" width="4.7109375" style="103" customWidth="1"/>
    <col min="3837" max="3837" width="7.28515625" style="103" customWidth="1"/>
    <col min="3838" max="3838" width="4.42578125" style="103" customWidth="1"/>
    <col min="3839" max="3839" width="5.85546875" style="103" customWidth="1"/>
    <col min="3840" max="3840" width="5.140625" style="103" customWidth="1"/>
    <col min="3841" max="3841" width="6.5703125" style="103" customWidth="1"/>
    <col min="3842" max="3842" width="7.5703125" style="103" customWidth="1"/>
    <col min="3843" max="3843" width="22.85546875" style="103" customWidth="1"/>
    <col min="3844" max="3844" width="0" style="103" hidden="1" customWidth="1"/>
    <col min="3845" max="3845" width="15.42578125" style="103" customWidth="1"/>
    <col min="3846" max="3892" width="10.28515625" style="103" customWidth="1"/>
    <col min="3893" max="4083" width="10.28515625" style="103"/>
    <col min="4084" max="4084" width="5.42578125" style="103" customWidth="1"/>
    <col min="4085" max="4085" width="20.7109375" style="103" customWidth="1"/>
    <col min="4086" max="4086" width="5.85546875" style="103" customWidth="1"/>
    <col min="4087" max="4087" width="4.7109375" style="103" customWidth="1"/>
    <col min="4088" max="4088" width="5.7109375" style="103" customWidth="1"/>
    <col min="4089" max="4089" width="5.5703125" style="103" customWidth="1"/>
    <col min="4090" max="4090" width="4.5703125" style="103" customWidth="1"/>
    <col min="4091" max="4091" width="5.140625" style="103" customWidth="1"/>
    <col min="4092" max="4092" width="4.7109375" style="103" customWidth="1"/>
    <col min="4093" max="4093" width="7.28515625" style="103" customWidth="1"/>
    <col min="4094" max="4094" width="4.42578125" style="103" customWidth="1"/>
    <col min="4095" max="4095" width="5.85546875" style="103" customWidth="1"/>
    <col min="4096" max="4096" width="5.140625" style="103" customWidth="1"/>
    <col min="4097" max="4097" width="6.5703125" style="103" customWidth="1"/>
    <col min="4098" max="4098" width="7.5703125" style="103" customWidth="1"/>
    <col min="4099" max="4099" width="22.85546875" style="103" customWidth="1"/>
    <col min="4100" max="4100" width="0" style="103" hidden="1" customWidth="1"/>
    <col min="4101" max="4101" width="15.42578125" style="103" customWidth="1"/>
    <col min="4102" max="4148" width="10.28515625" style="103" customWidth="1"/>
    <col min="4149" max="4339" width="10.28515625" style="103"/>
    <col min="4340" max="4340" width="5.42578125" style="103" customWidth="1"/>
    <col min="4341" max="4341" width="20.7109375" style="103" customWidth="1"/>
    <col min="4342" max="4342" width="5.85546875" style="103" customWidth="1"/>
    <col min="4343" max="4343" width="4.7109375" style="103" customWidth="1"/>
    <col min="4344" max="4344" width="5.7109375" style="103" customWidth="1"/>
    <col min="4345" max="4345" width="5.5703125" style="103" customWidth="1"/>
    <col min="4346" max="4346" width="4.5703125" style="103" customWidth="1"/>
    <col min="4347" max="4347" width="5.140625" style="103" customWidth="1"/>
    <col min="4348" max="4348" width="4.7109375" style="103" customWidth="1"/>
    <col min="4349" max="4349" width="7.28515625" style="103" customWidth="1"/>
    <col min="4350" max="4350" width="4.42578125" style="103" customWidth="1"/>
    <col min="4351" max="4351" width="5.85546875" style="103" customWidth="1"/>
    <col min="4352" max="4352" width="5.140625" style="103" customWidth="1"/>
    <col min="4353" max="4353" width="6.5703125" style="103" customWidth="1"/>
    <col min="4354" max="4354" width="7.5703125" style="103" customWidth="1"/>
    <col min="4355" max="4355" width="22.85546875" style="103" customWidth="1"/>
    <col min="4356" max="4356" width="0" style="103" hidden="1" customWidth="1"/>
    <col min="4357" max="4357" width="15.42578125" style="103" customWidth="1"/>
    <col min="4358" max="4404" width="10.28515625" style="103" customWidth="1"/>
    <col min="4405" max="4595" width="10.28515625" style="103"/>
    <col min="4596" max="4596" width="5.42578125" style="103" customWidth="1"/>
    <col min="4597" max="4597" width="20.7109375" style="103" customWidth="1"/>
    <col min="4598" max="4598" width="5.85546875" style="103" customWidth="1"/>
    <col min="4599" max="4599" width="4.7109375" style="103" customWidth="1"/>
    <col min="4600" max="4600" width="5.7109375" style="103" customWidth="1"/>
    <col min="4601" max="4601" width="5.5703125" style="103" customWidth="1"/>
    <col min="4602" max="4602" width="4.5703125" style="103" customWidth="1"/>
    <col min="4603" max="4603" width="5.140625" style="103" customWidth="1"/>
    <col min="4604" max="4604" width="4.7109375" style="103" customWidth="1"/>
    <col min="4605" max="4605" width="7.28515625" style="103" customWidth="1"/>
    <col min="4606" max="4606" width="4.42578125" style="103" customWidth="1"/>
    <col min="4607" max="4607" width="5.85546875" style="103" customWidth="1"/>
    <col min="4608" max="4608" width="5.140625" style="103" customWidth="1"/>
    <col min="4609" max="4609" width="6.5703125" style="103" customWidth="1"/>
    <col min="4610" max="4610" width="7.5703125" style="103" customWidth="1"/>
    <col min="4611" max="4611" width="22.85546875" style="103" customWidth="1"/>
    <col min="4612" max="4612" width="0" style="103" hidden="1" customWidth="1"/>
    <col min="4613" max="4613" width="15.42578125" style="103" customWidth="1"/>
    <col min="4614" max="4660" width="10.28515625" style="103" customWidth="1"/>
    <col min="4661" max="4851" width="10.28515625" style="103"/>
    <col min="4852" max="4852" width="5.42578125" style="103" customWidth="1"/>
    <col min="4853" max="4853" width="20.7109375" style="103" customWidth="1"/>
    <col min="4854" max="4854" width="5.85546875" style="103" customWidth="1"/>
    <col min="4855" max="4855" width="4.7109375" style="103" customWidth="1"/>
    <col min="4856" max="4856" width="5.7109375" style="103" customWidth="1"/>
    <col min="4857" max="4857" width="5.5703125" style="103" customWidth="1"/>
    <col min="4858" max="4858" width="4.5703125" style="103" customWidth="1"/>
    <col min="4859" max="4859" width="5.140625" style="103" customWidth="1"/>
    <col min="4860" max="4860" width="4.7109375" style="103" customWidth="1"/>
    <col min="4861" max="4861" width="7.28515625" style="103" customWidth="1"/>
    <col min="4862" max="4862" width="4.42578125" style="103" customWidth="1"/>
    <col min="4863" max="4863" width="5.85546875" style="103" customWidth="1"/>
    <col min="4864" max="4864" width="5.140625" style="103" customWidth="1"/>
    <col min="4865" max="4865" width="6.5703125" style="103" customWidth="1"/>
    <col min="4866" max="4866" width="7.5703125" style="103" customWidth="1"/>
    <col min="4867" max="4867" width="22.85546875" style="103" customWidth="1"/>
    <col min="4868" max="4868" width="0" style="103" hidden="1" customWidth="1"/>
    <col min="4869" max="4869" width="15.42578125" style="103" customWidth="1"/>
    <col min="4870" max="4916" width="10.28515625" style="103" customWidth="1"/>
    <col min="4917" max="5107" width="10.28515625" style="103"/>
    <col min="5108" max="5108" width="5.42578125" style="103" customWidth="1"/>
    <col min="5109" max="5109" width="20.7109375" style="103" customWidth="1"/>
    <col min="5110" max="5110" width="5.85546875" style="103" customWidth="1"/>
    <col min="5111" max="5111" width="4.7109375" style="103" customWidth="1"/>
    <col min="5112" max="5112" width="5.7109375" style="103" customWidth="1"/>
    <col min="5113" max="5113" width="5.5703125" style="103" customWidth="1"/>
    <col min="5114" max="5114" width="4.5703125" style="103" customWidth="1"/>
    <col min="5115" max="5115" width="5.140625" style="103" customWidth="1"/>
    <col min="5116" max="5116" width="4.7109375" style="103" customWidth="1"/>
    <col min="5117" max="5117" width="7.28515625" style="103" customWidth="1"/>
    <col min="5118" max="5118" width="4.42578125" style="103" customWidth="1"/>
    <col min="5119" max="5119" width="5.85546875" style="103" customWidth="1"/>
    <col min="5120" max="5120" width="5.140625" style="103" customWidth="1"/>
    <col min="5121" max="5121" width="6.5703125" style="103" customWidth="1"/>
    <col min="5122" max="5122" width="7.5703125" style="103" customWidth="1"/>
    <col min="5123" max="5123" width="22.85546875" style="103" customWidth="1"/>
    <col min="5124" max="5124" width="0" style="103" hidden="1" customWidth="1"/>
    <col min="5125" max="5125" width="15.42578125" style="103" customWidth="1"/>
    <col min="5126" max="5172" width="10.28515625" style="103" customWidth="1"/>
    <col min="5173" max="5363" width="10.28515625" style="103"/>
    <col min="5364" max="5364" width="5.42578125" style="103" customWidth="1"/>
    <col min="5365" max="5365" width="20.7109375" style="103" customWidth="1"/>
    <col min="5366" max="5366" width="5.85546875" style="103" customWidth="1"/>
    <col min="5367" max="5367" width="4.7109375" style="103" customWidth="1"/>
    <col min="5368" max="5368" width="5.7109375" style="103" customWidth="1"/>
    <col min="5369" max="5369" width="5.5703125" style="103" customWidth="1"/>
    <col min="5370" max="5370" width="4.5703125" style="103" customWidth="1"/>
    <col min="5371" max="5371" width="5.140625" style="103" customWidth="1"/>
    <col min="5372" max="5372" width="4.7109375" style="103" customWidth="1"/>
    <col min="5373" max="5373" width="7.28515625" style="103" customWidth="1"/>
    <col min="5374" max="5374" width="4.42578125" style="103" customWidth="1"/>
    <col min="5375" max="5375" width="5.85546875" style="103" customWidth="1"/>
    <col min="5376" max="5376" width="5.140625" style="103" customWidth="1"/>
    <col min="5377" max="5377" width="6.5703125" style="103" customWidth="1"/>
    <col min="5378" max="5378" width="7.5703125" style="103" customWidth="1"/>
    <col min="5379" max="5379" width="22.85546875" style="103" customWidth="1"/>
    <col min="5380" max="5380" width="0" style="103" hidden="1" customWidth="1"/>
    <col min="5381" max="5381" width="15.42578125" style="103" customWidth="1"/>
    <col min="5382" max="5428" width="10.28515625" style="103" customWidth="1"/>
    <col min="5429" max="5619" width="10.28515625" style="103"/>
    <col min="5620" max="5620" width="5.42578125" style="103" customWidth="1"/>
    <col min="5621" max="5621" width="20.7109375" style="103" customWidth="1"/>
    <col min="5622" max="5622" width="5.85546875" style="103" customWidth="1"/>
    <col min="5623" max="5623" width="4.7109375" style="103" customWidth="1"/>
    <col min="5624" max="5624" width="5.7109375" style="103" customWidth="1"/>
    <col min="5625" max="5625" width="5.5703125" style="103" customWidth="1"/>
    <col min="5626" max="5626" width="4.5703125" style="103" customWidth="1"/>
    <col min="5627" max="5627" width="5.140625" style="103" customWidth="1"/>
    <col min="5628" max="5628" width="4.7109375" style="103" customWidth="1"/>
    <col min="5629" max="5629" width="7.28515625" style="103" customWidth="1"/>
    <col min="5630" max="5630" width="4.42578125" style="103" customWidth="1"/>
    <col min="5631" max="5631" width="5.85546875" style="103" customWidth="1"/>
    <col min="5632" max="5632" width="5.140625" style="103" customWidth="1"/>
    <col min="5633" max="5633" width="6.5703125" style="103" customWidth="1"/>
    <col min="5634" max="5634" width="7.5703125" style="103" customWidth="1"/>
    <col min="5635" max="5635" width="22.85546875" style="103" customWidth="1"/>
    <col min="5636" max="5636" width="0" style="103" hidden="1" customWidth="1"/>
    <col min="5637" max="5637" width="15.42578125" style="103" customWidth="1"/>
    <col min="5638" max="5684" width="10.28515625" style="103" customWidth="1"/>
    <col min="5685" max="5875" width="10.28515625" style="103"/>
    <col min="5876" max="5876" width="5.42578125" style="103" customWidth="1"/>
    <col min="5877" max="5877" width="20.7109375" style="103" customWidth="1"/>
    <col min="5878" max="5878" width="5.85546875" style="103" customWidth="1"/>
    <col min="5879" max="5879" width="4.7109375" style="103" customWidth="1"/>
    <col min="5880" max="5880" width="5.7109375" style="103" customWidth="1"/>
    <col min="5881" max="5881" width="5.5703125" style="103" customWidth="1"/>
    <col min="5882" max="5882" width="4.5703125" style="103" customWidth="1"/>
    <col min="5883" max="5883" width="5.140625" style="103" customWidth="1"/>
    <col min="5884" max="5884" width="4.7109375" style="103" customWidth="1"/>
    <col min="5885" max="5885" width="7.28515625" style="103" customWidth="1"/>
    <col min="5886" max="5886" width="4.42578125" style="103" customWidth="1"/>
    <col min="5887" max="5887" width="5.85546875" style="103" customWidth="1"/>
    <col min="5888" max="5888" width="5.140625" style="103" customWidth="1"/>
    <col min="5889" max="5889" width="6.5703125" style="103" customWidth="1"/>
    <col min="5890" max="5890" width="7.5703125" style="103" customWidth="1"/>
    <col min="5891" max="5891" width="22.85546875" style="103" customWidth="1"/>
    <col min="5892" max="5892" width="0" style="103" hidden="1" customWidth="1"/>
    <col min="5893" max="5893" width="15.42578125" style="103" customWidth="1"/>
    <col min="5894" max="5940" width="10.28515625" style="103" customWidth="1"/>
    <col min="5941" max="6131" width="10.28515625" style="103"/>
    <col min="6132" max="6132" width="5.42578125" style="103" customWidth="1"/>
    <col min="6133" max="6133" width="20.7109375" style="103" customWidth="1"/>
    <col min="6134" max="6134" width="5.85546875" style="103" customWidth="1"/>
    <col min="6135" max="6135" width="4.7109375" style="103" customWidth="1"/>
    <col min="6136" max="6136" width="5.7109375" style="103" customWidth="1"/>
    <col min="6137" max="6137" width="5.5703125" style="103" customWidth="1"/>
    <col min="6138" max="6138" width="4.5703125" style="103" customWidth="1"/>
    <col min="6139" max="6139" width="5.140625" style="103" customWidth="1"/>
    <col min="6140" max="6140" width="4.7109375" style="103" customWidth="1"/>
    <col min="6141" max="6141" width="7.28515625" style="103" customWidth="1"/>
    <col min="6142" max="6142" width="4.42578125" style="103" customWidth="1"/>
    <col min="6143" max="6143" width="5.85546875" style="103" customWidth="1"/>
    <col min="6144" max="6144" width="5.140625" style="103" customWidth="1"/>
    <col min="6145" max="6145" width="6.5703125" style="103" customWidth="1"/>
    <col min="6146" max="6146" width="7.5703125" style="103" customWidth="1"/>
    <col min="6147" max="6147" width="22.85546875" style="103" customWidth="1"/>
    <col min="6148" max="6148" width="0" style="103" hidden="1" customWidth="1"/>
    <col min="6149" max="6149" width="15.42578125" style="103" customWidth="1"/>
    <col min="6150" max="6196" width="10.28515625" style="103" customWidth="1"/>
    <col min="6197" max="6387" width="10.28515625" style="103"/>
    <col min="6388" max="6388" width="5.42578125" style="103" customWidth="1"/>
    <col min="6389" max="6389" width="20.7109375" style="103" customWidth="1"/>
    <col min="6390" max="6390" width="5.85546875" style="103" customWidth="1"/>
    <col min="6391" max="6391" width="4.7109375" style="103" customWidth="1"/>
    <col min="6392" max="6392" width="5.7109375" style="103" customWidth="1"/>
    <col min="6393" max="6393" width="5.5703125" style="103" customWidth="1"/>
    <col min="6394" max="6394" width="4.5703125" style="103" customWidth="1"/>
    <col min="6395" max="6395" width="5.140625" style="103" customWidth="1"/>
    <col min="6396" max="6396" width="4.7109375" style="103" customWidth="1"/>
    <col min="6397" max="6397" width="7.28515625" style="103" customWidth="1"/>
    <col min="6398" max="6398" width="4.42578125" style="103" customWidth="1"/>
    <col min="6399" max="6399" width="5.85546875" style="103" customWidth="1"/>
    <col min="6400" max="6400" width="5.140625" style="103" customWidth="1"/>
    <col min="6401" max="6401" width="6.5703125" style="103" customWidth="1"/>
    <col min="6402" max="6402" width="7.5703125" style="103" customWidth="1"/>
    <col min="6403" max="6403" width="22.85546875" style="103" customWidth="1"/>
    <col min="6404" max="6404" width="0" style="103" hidden="1" customWidth="1"/>
    <col min="6405" max="6405" width="15.42578125" style="103" customWidth="1"/>
    <col min="6406" max="6452" width="10.28515625" style="103" customWidth="1"/>
    <col min="6453" max="6643" width="10.28515625" style="103"/>
    <col min="6644" max="6644" width="5.42578125" style="103" customWidth="1"/>
    <col min="6645" max="6645" width="20.7109375" style="103" customWidth="1"/>
    <col min="6646" max="6646" width="5.85546875" style="103" customWidth="1"/>
    <col min="6647" max="6647" width="4.7109375" style="103" customWidth="1"/>
    <col min="6648" max="6648" width="5.7109375" style="103" customWidth="1"/>
    <col min="6649" max="6649" width="5.5703125" style="103" customWidth="1"/>
    <col min="6650" max="6650" width="4.5703125" style="103" customWidth="1"/>
    <col min="6651" max="6651" width="5.140625" style="103" customWidth="1"/>
    <col min="6652" max="6652" width="4.7109375" style="103" customWidth="1"/>
    <col min="6653" max="6653" width="7.28515625" style="103" customWidth="1"/>
    <col min="6654" max="6654" width="4.42578125" style="103" customWidth="1"/>
    <col min="6655" max="6655" width="5.85546875" style="103" customWidth="1"/>
    <col min="6656" max="6656" width="5.140625" style="103" customWidth="1"/>
    <col min="6657" max="6657" width="6.5703125" style="103" customWidth="1"/>
    <col min="6658" max="6658" width="7.5703125" style="103" customWidth="1"/>
    <col min="6659" max="6659" width="22.85546875" style="103" customWidth="1"/>
    <col min="6660" max="6660" width="0" style="103" hidden="1" customWidth="1"/>
    <col min="6661" max="6661" width="15.42578125" style="103" customWidth="1"/>
    <col min="6662" max="6708" width="10.28515625" style="103" customWidth="1"/>
    <col min="6709" max="6899" width="10.28515625" style="103"/>
    <col min="6900" max="6900" width="5.42578125" style="103" customWidth="1"/>
    <col min="6901" max="6901" width="20.7109375" style="103" customWidth="1"/>
    <col min="6902" max="6902" width="5.85546875" style="103" customWidth="1"/>
    <col min="6903" max="6903" width="4.7109375" style="103" customWidth="1"/>
    <col min="6904" max="6904" width="5.7109375" style="103" customWidth="1"/>
    <col min="6905" max="6905" width="5.5703125" style="103" customWidth="1"/>
    <col min="6906" max="6906" width="4.5703125" style="103" customWidth="1"/>
    <col min="6907" max="6907" width="5.140625" style="103" customWidth="1"/>
    <col min="6908" max="6908" width="4.7109375" style="103" customWidth="1"/>
    <col min="6909" max="6909" width="7.28515625" style="103" customWidth="1"/>
    <col min="6910" max="6910" width="4.42578125" style="103" customWidth="1"/>
    <col min="6911" max="6911" width="5.85546875" style="103" customWidth="1"/>
    <col min="6912" max="6912" width="5.140625" style="103" customWidth="1"/>
    <col min="6913" max="6913" width="6.5703125" style="103" customWidth="1"/>
    <col min="6914" max="6914" width="7.5703125" style="103" customWidth="1"/>
    <col min="6915" max="6915" width="22.85546875" style="103" customWidth="1"/>
    <col min="6916" max="6916" width="0" style="103" hidden="1" customWidth="1"/>
    <col min="6917" max="6917" width="15.42578125" style="103" customWidth="1"/>
    <col min="6918" max="6964" width="10.28515625" style="103" customWidth="1"/>
    <col min="6965" max="7155" width="10.28515625" style="103"/>
    <col min="7156" max="7156" width="5.42578125" style="103" customWidth="1"/>
    <col min="7157" max="7157" width="20.7109375" style="103" customWidth="1"/>
    <col min="7158" max="7158" width="5.85546875" style="103" customWidth="1"/>
    <col min="7159" max="7159" width="4.7109375" style="103" customWidth="1"/>
    <col min="7160" max="7160" width="5.7109375" style="103" customWidth="1"/>
    <col min="7161" max="7161" width="5.5703125" style="103" customWidth="1"/>
    <col min="7162" max="7162" width="4.5703125" style="103" customWidth="1"/>
    <col min="7163" max="7163" width="5.140625" style="103" customWidth="1"/>
    <col min="7164" max="7164" width="4.7109375" style="103" customWidth="1"/>
    <col min="7165" max="7165" width="7.28515625" style="103" customWidth="1"/>
    <col min="7166" max="7166" width="4.42578125" style="103" customWidth="1"/>
    <col min="7167" max="7167" width="5.85546875" style="103" customWidth="1"/>
    <col min="7168" max="7168" width="5.140625" style="103" customWidth="1"/>
    <col min="7169" max="7169" width="6.5703125" style="103" customWidth="1"/>
    <col min="7170" max="7170" width="7.5703125" style="103" customWidth="1"/>
    <col min="7171" max="7171" width="22.85546875" style="103" customWidth="1"/>
    <col min="7172" max="7172" width="0" style="103" hidden="1" customWidth="1"/>
    <col min="7173" max="7173" width="15.42578125" style="103" customWidth="1"/>
    <col min="7174" max="7220" width="10.28515625" style="103" customWidth="1"/>
    <col min="7221" max="7411" width="10.28515625" style="103"/>
    <col min="7412" max="7412" width="5.42578125" style="103" customWidth="1"/>
    <col min="7413" max="7413" width="20.7109375" style="103" customWidth="1"/>
    <col min="7414" max="7414" width="5.85546875" style="103" customWidth="1"/>
    <col min="7415" max="7415" width="4.7109375" style="103" customWidth="1"/>
    <col min="7416" max="7416" width="5.7109375" style="103" customWidth="1"/>
    <col min="7417" max="7417" width="5.5703125" style="103" customWidth="1"/>
    <col min="7418" max="7418" width="4.5703125" style="103" customWidth="1"/>
    <col min="7419" max="7419" width="5.140625" style="103" customWidth="1"/>
    <col min="7420" max="7420" width="4.7109375" style="103" customWidth="1"/>
    <col min="7421" max="7421" width="7.28515625" style="103" customWidth="1"/>
    <col min="7422" max="7422" width="4.42578125" style="103" customWidth="1"/>
    <col min="7423" max="7423" width="5.85546875" style="103" customWidth="1"/>
    <col min="7424" max="7424" width="5.140625" style="103" customWidth="1"/>
    <col min="7425" max="7425" width="6.5703125" style="103" customWidth="1"/>
    <col min="7426" max="7426" width="7.5703125" style="103" customWidth="1"/>
    <col min="7427" max="7427" width="22.85546875" style="103" customWidth="1"/>
    <col min="7428" max="7428" width="0" style="103" hidden="1" customWidth="1"/>
    <col min="7429" max="7429" width="15.42578125" style="103" customWidth="1"/>
    <col min="7430" max="7476" width="10.28515625" style="103" customWidth="1"/>
    <col min="7477" max="7667" width="10.28515625" style="103"/>
    <col min="7668" max="7668" width="5.42578125" style="103" customWidth="1"/>
    <col min="7669" max="7669" width="20.7109375" style="103" customWidth="1"/>
    <col min="7670" max="7670" width="5.85546875" style="103" customWidth="1"/>
    <col min="7671" max="7671" width="4.7109375" style="103" customWidth="1"/>
    <col min="7672" max="7672" width="5.7109375" style="103" customWidth="1"/>
    <col min="7673" max="7673" width="5.5703125" style="103" customWidth="1"/>
    <col min="7674" max="7674" width="4.5703125" style="103" customWidth="1"/>
    <col min="7675" max="7675" width="5.140625" style="103" customWidth="1"/>
    <col min="7676" max="7676" width="4.7109375" style="103" customWidth="1"/>
    <col min="7677" max="7677" width="7.28515625" style="103" customWidth="1"/>
    <col min="7678" max="7678" width="4.42578125" style="103" customWidth="1"/>
    <col min="7679" max="7679" width="5.85546875" style="103" customWidth="1"/>
    <col min="7680" max="7680" width="5.140625" style="103" customWidth="1"/>
    <col min="7681" max="7681" width="6.5703125" style="103" customWidth="1"/>
    <col min="7682" max="7682" width="7.5703125" style="103" customWidth="1"/>
    <col min="7683" max="7683" width="22.85546875" style="103" customWidth="1"/>
    <col min="7684" max="7684" width="0" style="103" hidden="1" customWidth="1"/>
    <col min="7685" max="7685" width="15.42578125" style="103" customWidth="1"/>
    <col min="7686" max="7732" width="10.28515625" style="103" customWidth="1"/>
    <col min="7733" max="7923" width="10.28515625" style="103"/>
    <col min="7924" max="7924" width="5.42578125" style="103" customWidth="1"/>
    <col min="7925" max="7925" width="20.7109375" style="103" customWidth="1"/>
    <col min="7926" max="7926" width="5.85546875" style="103" customWidth="1"/>
    <col min="7927" max="7927" width="4.7109375" style="103" customWidth="1"/>
    <col min="7928" max="7928" width="5.7109375" style="103" customWidth="1"/>
    <col min="7929" max="7929" width="5.5703125" style="103" customWidth="1"/>
    <col min="7930" max="7930" width="4.5703125" style="103" customWidth="1"/>
    <col min="7931" max="7931" width="5.140625" style="103" customWidth="1"/>
    <col min="7932" max="7932" width="4.7109375" style="103" customWidth="1"/>
    <col min="7933" max="7933" width="7.28515625" style="103" customWidth="1"/>
    <col min="7934" max="7934" width="4.42578125" style="103" customWidth="1"/>
    <col min="7935" max="7935" width="5.85546875" style="103" customWidth="1"/>
    <col min="7936" max="7936" width="5.140625" style="103" customWidth="1"/>
    <col min="7937" max="7937" width="6.5703125" style="103" customWidth="1"/>
    <col min="7938" max="7938" width="7.5703125" style="103" customWidth="1"/>
    <col min="7939" max="7939" width="22.85546875" style="103" customWidth="1"/>
    <col min="7940" max="7940" width="0" style="103" hidden="1" customWidth="1"/>
    <col min="7941" max="7941" width="15.42578125" style="103" customWidth="1"/>
    <col min="7942" max="7988" width="10.28515625" style="103" customWidth="1"/>
    <col min="7989" max="8179" width="10.28515625" style="103"/>
    <col min="8180" max="8180" width="5.42578125" style="103" customWidth="1"/>
    <col min="8181" max="8181" width="20.7109375" style="103" customWidth="1"/>
    <col min="8182" max="8182" width="5.85546875" style="103" customWidth="1"/>
    <col min="8183" max="8183" width="4.7109375" style="103" customWidth="1"/>
    <col min="8184" max="8184" width="5.7109375" style="103" customWidth="1"/>
    <col min="8185" max="8185" width="5.5703125" style="103" customWidth="1"/>
    <col min="8186" max="8186" width="4.5703125" style="103" customWidth="1"/>
    <col min="8187" max="8187" width="5.140625" style="103" customWidth="1"/>
    <col min="8188" max="8188" width="4.7109375" style="103" customWidth="1"/>
    <col min="8189" max="8189" width="7.28515625" style="103" customWidth="1"/>
    <col min="8190" max="8190" width="4.42578125" style="103" customWidth="1"/>
    <col min="8191" max="8191" width="5.85546875" style="103" customWidth="1"/>
    <col min="8192" max="8192" width="5.140625" style="103" customWidth="1"/>
    <col min="8193" max="8193" width="6.5703125" style="103" customWidth="1"/>
    <col min="8194" max="8194" width="7.5703125" style="103" customWidth="1"/>
    <col min="8195" max="8195" width="22.85546875" style="103" customWidth="1"/>
    <col min="8196" max="8196" width="0" style="103" hidden="1" customWidth="1"/>
    <col min="8197" max="8197" width="15.42578125" style="103" customWidth="1"/>
    <col min="8198" max="8244" width="10.28515625" style="103" customWidth="1"/>
    <col min="8245" max="8435" width="10.28515625" style="103"/>
    <col min="8436" max="8436" width="5.42578125" style="103" customWidth="1"/>
    <col min="8437" max="8437" width="20.7109375" style="103" customWidth="1"/>
    <col min="8438" max="8438" width="5.85546875" style="103" customWidth="1"/>
    <col min="8439" max="8439" width="4.7109375" style="103" customWidth="1"/>
    <col min="8440" max="8440" width="5.7109375" style="103" customWidth="1"/>
    <col min="8441" max="8441" width="5.5703125" style="103" customWidth="1"/>
    <col min="8442" max="8442" width="4.5703125" style="103" customWidth="1"/>
    <col min="8443" max="8443" width="5.140625" style="103" customWidth="1"/>
    <col min="8444" max="8444" width="4.7109375" style="103" customWidth="1"/>
    <col min="8445" max="8445" width="7.28515625" style="103" customWidth="1"/>
    <col min="8446" max="8446" width="4.42578125" style="103" customWidth="1"/>
    <col min="8447" max="8447" width="5.85546875" style="103" customWidth="1"/>
    <col min="8448" max="8448" width="5.140625" style="103" customWidth="1"/>
    <col min="8449" max="8449" width="6.5703125" style="103" customWidth="1"/>
    <col min="8450" max="8450" width="7.5703125" style="103" customWidth="1"/>
    <col min="8451" max="8451" width="22.85546875" style="103" customWidth="1"/>
    <col min="8452" max="8452" width="0" style="103" hidden="1" customWidth="1"/>
    <col min="8453" max="8453" width="15.42578125" style="103" customWidth="1"/>
    <col min="8454" max="8500" width="10.28515625" style="103" customWidth="1"/>
    <col min="8501" max="8691" width="10.28515625" style="103"/>
    <col min="8692" max="8692" width="5.42578125" style="103" customWidth="1"/>
    <col min="8693" max="8693" width="20.7109375" style="103" customWidth="1"/>
    <col min="8694" max="8694" width="5.85546875" style="103" customWidth="1"/>
    <col min="8695" max="8695" width="4.7109375" style="103" customWidth="1"/>
    <col min="8696" max="8696" width="5.7109375" style="103" customWidth="1"/>
    <col min="8697" max="8697" width="5.5703125" style="103" customWidth="1"/>
    <col min="8698" max="8698" width="4.5703125" style="103" customWidth="1"/>
    <col min="8699" max="8699" width="5.140625" style="103" customWidth="1"/>
    <col min="8700" max="8700" width="4.7109375" style="103" customWidth="1"/>
    <col min="8701" max="8701" width="7.28515625" style="103" customWidth="1"/>
    <col min="8702" max="8702" width="4.42578125" style="103" customWidth="1"/>
    <col min="8703" max="8703" width="5.85546875" style="103" customWidth="1"/>
    <col min="8704" max="8704" width="5.140625" style="103" customWidth="1"/>
    <col min="8705" max="8705" width="6.5703125" style="103" customWidth="1"/>
    <col min="8706" max="8706" width="7.5703125" style="103" customWidth="1"/>
    <col min="8707" max="8707" width="22.85546875" style="103" customWidth="1"/>
    <col min="8708" max="8708" width="0" style="103" hidden="1" customWidth="1"/>
    <col min="8709" max="8709" width="15.42578125" style="103" customWidth="1"/>
    <col min="8710" max="8756" width="10.28515625" style="103" customWidth="1"/>
    <col min="8757" max="8947" width="10.28515625" style="103"/>
    <col min="8948" max="8948" width="5.42578125" style="103" customWidth="1"/>
    <col min="8949" max="8949" width="20.7109375" style="103" customWidth="1"/>
    <col min="8950" max="8950" width="5.85546875" style="103" customWidth="1"/>
    <col min="8951" max="8951" width="4.7109375" style="103" customWidth="1"/>
    <col min="8952" max="8952" width="5.7109375" style="103" customWidth="1"/>
    <col min="8953" max="8953" width="5.5703125" style="103" customWidth="1"/>
    <col min="8954" max="8954" width="4.5703125" style="103" customWidth="1"/>
    <col min="8955" max="8955" width="5.140625" style="103" customWidth="1"/>
    <col min="8956" max="8956" width="4.7109375" style="103" customWidth="1"/>
    <col min="8957" max="8957" width="7.28515625" style="103" customWidth="1"/>
    <col min="8958" max="8958" width="4.42578125" style="103" customWidth="1"/>
    <col min="8959" max="8959" width="5.85546875" style="103" customWidth="1"/>
    <col min="8960" max="8960" width="5.140625" style="103" customWidth="1"/>
    <col min="8961" max="8961" width="6.5703125" style="103" customWidth="1"/>
    <col min="8962" max="8962" width="7.5703125" style="103" customWidth="1"/>
    <col min="8963" max="8963" width="22.85546875" style="103" customWidth="1"/>
    <col min="8964" max="8964" width="0" style="103" hidden="1" customWidth="1"/>
    <col min="8965" max="8965" width="15.42578125" style="103" customWidth="1"/>
    <col min="8966" max="9012" width="10.28515625" style="103" customWidth="1"/>
    <col min="9013" max="9203" width="10.28515625" style="103"/>
    <col min="9204" max="9204" width="5.42578125" style="103" customWidth="1"/>
    <col min="9205" max="9205" width="20.7109375" style="103" customWidth="1"/>
    <col min="9206" max="9206" width="5.85546875" style="103" customWidth="1"/>
    <col min="9207" max="9207" width="4.7109375" style="103" customWidth="1"/>
    <col min="9208" max="9208" width="5.7109375" style="103" customWidth="1"/>
    <col min="9209" max="9209" width="5.5703125" style="103" customWidth="1"/>
    <col min="9210" max="9210" width="4.5703125" style="103" customWidth="1"/>
    <col min="9211" max="9211" width="5.140625" style="103" customWidth="1"/>
    <col min="9212" max="9212" width="4.7109375" style="103" customWidth="1"/>
    <col min="9213" max="9213" width="7.28515625" style="103" customWidth="1"/>
    <col min="9214" max="9214" width="4.42578125" style="103" customWidth="1"/>
    <col min="9215" max="9215" width="5.85546875" style="103" customWidth="1"/>
    <col min="9216" max="9216" width="5.140625" style="103" customWidth="1"/>
    <col min="9217" max="9217" width="6.5703125" style="103" customWidth="1"/>
    <col min="9218" max="9218" width="7.5703125" style="103" customWidth="1"/>
    <col min="9219" max="9219" width="22.85546875" style="103" customWidth="1"/>
    <col min="9220" max="9220" width="0" style="103" hidden="1" customWidth="1"/>
    <col min="9221" max="9221" width="15.42578125" style="103" customWidth="1"/>
    <col min="9222" max="9268" width="10.28515625" style="103" customWidth="1"/>
    <col min="9269" max="9459" width="10.28515625" style="103"/>
    <col min="9460" max="9460" width="5.42578125" style="103" customWidth="1"/>
    <col min="9461" max="9461" width="20.7109375" style="103" customWidth="1"/>
    <col min="9462" max="9462" width="5.85546875" style="103" customWidth="1"/>
    <col min="9463" max="9463" width="4.7109375" style="103" customWidth="1"/>
    <col min="9464" max="9464" width="5.7109375" style="103" customWidth="1"/>
    <col min="9465" max="9465" width="5.5703125" style="103" customWidth="1"/>
    <col min="9466" max="9466" width="4.5703125" style="103" customWidth="1"/>
    <col min="9467" max="9467" width="5.140625" style="103" customWidth="1"/>
    <col min="9468" max="9468" width="4.7109375" style="103" customWidth="1"/>
    <col min="9469" max="9469" width="7.28515625" style="103" customWidth="1"/>
    <col min="9470" max="9470" width="4.42578125" style="103" customWidth="1"/>
    <col min="9471" max="9471" width="5.85546875" style="103" customWidth="1"/>
    <col min="9472" max="9472" width="5.140625" style="103" customWidth="1"/>
    <col min="9473" max="9473" width="6.5703125" style="103" customWidth="1"/>
    <col min="9474" max="9474" width="7.5703125" style="103" customWidth="1"/>
    <col min="9475" max="9475" width="22.85546875" style="103" customWidth="1"/>
    <col min="9476" max="9476" width="0" style="103" hidden="1" customWidth="1"/>
    <col min="9477" max="9477" width="15.42578125" style="103" customWidth="1"/>
    <col min="9478" max="9524" width="10.28515625" style="103" customWidth="1"/>
    <col min="9525" max="9715" width="10.28515625" style="103"/>
    <col min="9716" max="9716" width="5.42578125" style="103" customWidth="1"/>
    <col min="9717" max="9717" width="20.7109375" style="103" customWidth="1"/>
    <col min="9718" max="9718" width="5.85546875" style="103" customWidth="1"/>
    <col min="9719" max="9719" width="4.7109375" style="103" customWidth="1"/>
    <col min="9720" max="9720" width="5.7109375" style="103" customWidth="1"/>
    <col min="9721" max="9721" width="5.5703125" style="103" customWidth="1"/>
    <col min="9722" max="9722" width="4.5703125" style="103" customWidth="1"/>
    <col min="9723" max="9723" width="5.140625" style="103" customWidth="1"/>
    <col min="9724" max="9724" width="4.7109375" style="103" customWidth="1"/>
    <col min="9725" max="9725" width="7.28515625" style="103" customWidth="1"/>
    <col min="9726" max="9726" width="4.42578125" style="103" customWidth="1"/>
    <col min="9727" max="9727" width="5.85546875" style="103" customWidth="1"/>
    <col min="9728" max="9728" width="5.140625" style="103" customWidth="1"/>
    <col min="9729" max="9729" width="6.5703125" style="103" customWidth="1"/>
    <col min="9730" max="9730" width="7.5703125" style="103" customWidth="1"/>
    <col min="9731" max="9731" width="22.85546875" style="103" customWidth="1"/>
    <col min="9732" max="9732" width="0" style="103" hidden="1" customWidth="1"/>
    <col min="9733" max="9733" width="15.42578125" style="103" customWidth="1"/>
    <col min="9734" max="9780" width="10.28515625" style="103" customWidth="1"/>
    <col min="9781" max="9971" width="10.28515625" style="103"/>
    <col min="9972" max="9972" width="5.42578125" style="103" customWidth="1"/>
    <col min="9973" max="9973" width="20.7109375" style="103" customWidth="1"/>
    <col min="9974" max="9974" width="5.85546875" style="103" customWidth="1"/>
    <col min="9975" max="9975" width="4.7109375" style="103" customWidth="1"/>
    <col min="9976" max="9976" width="5.7109375" style="103" customWidth="1"/>
    <col min="9977" max="9977" width="5.5703125" style="103" customWidth="1"/>
    <col min="9978" max="9978" width="4.5703125" style="103" customWidth="1"/>
    <col min="9979" max="9979" width="5.140625" style="103" customWidth="1"/>
    <col min="9980" max="9980" width="4.7109375" style="103" customWidth="1"/>
    <col min="9981" max="9981" width="7.28515625" style="103" customWidth="1"/>
    <col min="9982" max="9982" width="4.42578125" style="103" customWidth="1"/>
    <col min="9983" max="9983" width="5.85546875" style="103" customWidth="1"/>
    <col min="9984" max="9984" width="5.140625" style="103" customWidth="1"/>
    <col min="9985" max="9985" width="6.5703125" style="103" customWidth="1"/>
    <col min="9986" max="9986" width="7.5703125" style="103" customWidth="1"/>
    <col min="9987" max="9987" width="22.85546875" style="103" customWidth="1"/>
    <col min="9988" max="9988" width="0" style="103" hidden="1" customWidth="1"/>
    <col min="9989" max="9989" width="15.42578125" style="103" customWidth="1"/>
    <col min="9990" max="10036" width="10.28515625" style="103" customWidth="1"/>
    <col min="10037" max="10227" width="10.28515625" style="103"/>
    <col min="10228" max="10228" width="5.42578125" style="103" customWidth="1"/>
    <col min="10229" max="10229" width="20.7109375" style="103" customWidth="1"/>
    <col min="10230" max="10230" width="5.85546875" style="103" customWidth="1"/>
    <col min="10231" max="10231" width="4.7109375" style="103" customWidth="1"/>
    <col min="10232" max="10232" width="5.7109375" style="103" customWidth="1"/>
    <col min="10233" max="10233" width="5.5703125" style="103" customWidth="1"/>
    <col min="10234" max="10234" width="4.5703125" style="103" customWidth="1"/>
    <col min="10235" max="10235" width="5.140625" style="103" customWidth="1"/>
    <col min="10236" max="10236" width="4.7109375" style="103" customWidth="1"/>
    <col min="10237" max="10237" width="7.28515625" style="103" customWidth="1"/>
    <col min="10238" max="10238" width="4.42578125" style="103" customWidth="1"/>
    <col min="10239" max="10239" width="5.85546875" style="103" customWidth="1"/>
    <col min="10240" max="10240" width="5.140625" style="103" customWidth="1"/>
    <col min="10241" max="10241" width="6.5703125" style="103" customWidth="1"/>
    <col min="10242" max="10242" width="7.5703125" style="103" customWidth="1"/>
    <col min="10243" max="10243" width="22.85546875" style="103" customWidth="1"/>
    <col min="10244" max="10244" width="0" style="103" hidden="1" customWidth="1"/>
    <col min="10245" max="10245" width="15.42578125" style="103" customWidth="1"/>
    <col min="10246" max="10292" width="10.28515625" style="103" customWidth="1"/>
    <col min="10293" max="10483" width="10.28515625" style="103"/>
    <col min="10484" max="10484" width="5.42578125" style="103" customWidth="1"/>
    <col min="10485" max="10485" width="20.7109375" style="103" customWidth="1"/>
    <col min="10486" max="10486" width="5.85546875" style="103" customWidth="1"/>
    <col min="10487" max="10487" width="4.7109375" style="103" customWidth="1"/>
    <col min="10488" max="10488" width="5.7109375" style="103" customWidth="1"/>
    <col min="10489" max="10489" width="5.5703125" style="103" customWidth="1"/>
    <col min="10490" max="10490" width="4.5703125" style="103" customWidth="1"/>
    <col min="10491" max="10491" width="5.140625" style="103" customWidth="1"/>
    <col min="10492" max="10492" width="4.7109375" style="103" customWidth="1"/>
    <col min="10493" max="10493" width="7.28515625" style="103" customWidth="1"/>
    <col min="10494" max="10494" width="4.42578125" style="103" customWidth="1"/>
    <col min="10495" max="10495" width="5.85546875" style="103" customWidth="1"/>
    <col min="10496" max="10496" width="5.140625" style="103" customWidth="1"/>
    <col min="10497" max="10497" width="6.5703125" style="103" customWidth="1"/>
    <col min="10498" max="10498" width="7.5703125" style="103" customWidth="1"/>
    <col min="10499" max="10499" width="22.85546875" style="103" customWidth="1"/>
    <col min="10500" max="10500" width="0" style="103" hidden="1" customWidth="1"/>
    <col min="10501" max="10501" width="15.42578125" style="103" customWidth="1"/>
    <col min="10502" max="10548" width="10.28515625" style="103" customWidth="1"/>
    <col min="10549" max="10739" width="10.28515625" style="103"/>
    <col min="10740" max="10740" width="5.42578125" style="103" customWidth="1"/>
    <col min="10741" max="10741" width="20.7109375" style="103" customWidth="1"/>
    <col min="10742" max="10742" width="5.85546875" style="103" customWidth="1"/>
    <col min="10743" max="10743" width="4.7109375" style="103" customWidth="1"/>
    <col min="10744" max="10744" width="5.7109375" style="103" customWidth="1"/>
    <col min="10745" max="10745" width="5.5703125" style="103" customWidth="1"/>
    <col min="10746" max="10746" width="4.5703125" style="103" customWidth="1"/>
    <col min="10747" max="10747" width="5.140625" style="103" customWidth="1"/>
    <col min="10748" max="10748" width="4.7109375" style="103" customWidth="1"/>
    <col min="10749" max="10749" width="7.28515625" style="103" customWidth="1"/>
    <col min="10750" max="10750" width="4.42578125" style="103" customWidth="1"/>
    <col min="10751" max="10751" width="5.85546875" style="103" customWidth="1"/>
    <col min="10752" max="10752" width="5.140625" style="103" customWidth="1"/>
    <col min="10753" max="10753" width="6.5703125" style="103" customWidth="1"/>
    <col min="10754" max="10754" width="7.5703125" style="103" customWidth="1"/>
    <col min="10755" max="10755" width="22.85546875" style="103" customWidth="1"/>
    <col min="10756" max="10756" width="0" style="103" hidden="1" customWidth="1"/>
    <col min="10757" max="10757" width="15.42578125" style="103" customWidth="1"/>
    <col min="10758" max="10804" width="10.28515625" style="103" customWidth="1"/>
    <col min="10805" max="10995" width="10.28515625" style="103"/>
    <col min="10996" max="10996" width="5.42578125" style="103" customWidth="1"/>
    <col min="10997" max="10997" width="20.7109375" style="103" customWidth="1"/>
    <col min="10998" max="10998" width="5.85546875" style="103" customWidth="1"/>
    <col min="10999" max="10999" width="4.7109375" style="103" customWidth="1"/>
    <col min="11000" max="11000" width="5.7109375" style="103" customWidth="1"/>
    <col min="11001" max="11001" width="5.5703125" style="103" customWidth="1"/>
    <col min="11002" max="11002" width="4.5703125" style="103" customWidth="1"/>
    <col min="11003" max="11003" width="5.140625" style="103" customWidth="1"/>
    <col min="11004" max="11004" width="4.7109375" style="103" customWidth="1"/>
    <col min="11005" max="11005" width="7.28515625" style="103" customWidth="1"/>
    <col min="11006" max="11006" width="4.42578125" style="103" customWidth="1"/>
    <col min="11007" max="11007" width="5.85546875" style="103" customWidth="1"/>
    <col min="11008" max="11008" width="5.140625" style="103" customWidth="1"/>
    <col min="11009" max="11009" width="6.5703125" style="103" customWidth="1"/>
    <col min="11010" max="11010" width="7.5703125" style="103" customWidth="1"/>
    <col min="11011" max="11011" width="22.85546875" style="103" customWidth="1"/>
    <col min="11012" max="11012" width="0" style="103" hidden="1" customWidth="1"/>
    <col min="11013" max="11013" width="15.42578125" style="103" customWidth="1"/>
    <col min="11014" max="11060" width="10.28515625" style="103" customWidth="1"/>
    <col min="11061" max="11251" width="10.28515625" style="103"/>
    <col min="11252" max="11252" width="5.42578125" style="103" customWidth="1"/>
    <col min="11253" max="11253" width="20.7109375" style="103" customWidth="1"/>
    <col min="11254" max="11254" width="5.85546875" style="103" customWidth="1"/>
    <col min="11255" max="11255" width="4.7109375" style="103" customWidth="1"/>
    <col min="11256" max="11256" width="5.7109375" style="103" customWidth="1"/>
    <col min="11257" max="11257" width="5.5703125" style="103" customWidth="1"/>
    <col min="11258" max="11258" width="4.5703125" style="103" customWidth="1"/>
    <col min="11259" max="11259" width="5.140625" style="103" customWidth="1"/>
    <col min="11260" max="11260" width="4.7109375" style="103" customWidth="1"/>
    <col min="11261" max="11261" width="7.28515625" style="103" customWidth="1"/>
    <col min="11262" max="11262" width="4.42578125" style="103" customWidth="1"/>
    <col min="11263" max="11263" width="5.85546875" style="103" customWidth="1"/>
    <col min="11264" max="11264" width="5.140625" style="103" customWidth="1"/>
    <col min="11265" max="11265" width="6.5703125" style="103" customWidth="1"/>
    <col min="11266" max="11266" width="7.5703125" style="103" customWidth="1"/>
    <col min="11267" max="11267" width="22.85546875" style="103" customWidth="1"/>
    <col min="11268" max="11268" width="0" style="103" hidden="1" customWidth="1"/>
    <col min="11269" max="11269" width="15.42578125" style="103" customWidth="1"/>
    <col min="11270" max="11316" width="10.28515625" style="103" customWidth="1"/>
    <col min="11317" max="11507" width="10.28515625" style="103"/>
    <col min="11508" max="11508" width="5.42578125" style="103" customWidth="1"/>
    <col min="11509" max="11509" width="20.7109375" style="103" customWidth="1"/>
    <col min="11510" max="11510" width="5.85546875" style="103" customWidth="1"/>
    <col min="11511" max="11511" width="4.7109375" style="103" customWidth="1"/>
    <col min="11512" max="11512" width="5.7109375" style="103" customWidth="1"/>
    <col min="11513" max="11513" width="5.5703125" style="103" customWidth="1"/>
    <col min="11514" max="11514" width="4.5703125" style="103" customWidth="1"/>
    <col min="11515" max="11515" width="5.140625" style="103" customWidth="1"/>
    <col min="11516" max="11516" width="4.7109375" style="103" customWidth="1"/>
    <col min="11517" max="11517" width="7.28515625" style="103" customWidth="1"/>
    <col min="11518" max="11518" width="4.42578125" style="103" customWidth="1"/>
    <col min="11519" max="11519" width="5.85546875" style="103" customWidth="1"/>
    <col min="11520" max="11520" width="5.140625" style="103" customWidth="1"/>
    <col min="11521" max="11521" width="6.5703125" style="103" customWidth="1"/>
    <col min="11522" max="11522" width="7.5703125" style="103" customWidth="1"/>
    <col min="11523" max="11523" width="22.85546875" style="103" customWidth="1"/>
    <col min="11524" max="11524" width="0" style="103" hidden="1" customWidth="1"/>
    <col min="11525" max="11525" width="15.42578125" style="103" customWidth="1"/>
    <col min="11526" max="11572" width="10.28515625" style="103" customWidth="1"/>
    <col min="11573" max="11763" width="10.28515625" style="103"/>
    <col min="11764" max="11764" width="5.42578125" style="103" customWidth="1"/>
    <col min="11765" max="11765" width="20.7109375" style="103" customWidth="1"/>
    <col min="11766" max="11766" width="5.85546875" style="103" customWidth="1"/>
    <col min="11767" max="11767" width="4.7109375" style="103" customWidth="1"/>
    <col min="11768" max="11768" width="5.7109375" style="103" customWidth="1"/>
    <col min="11769" max="11769" width="5.5703125" style="103" customWidth="1"/>
    <col min="11770" max="11770" width="4.5703125" style="103" customWidth="1"/>
    <col min="11771" max="11771" width="5.140625" style="103" customWidth="1"/>
    <col min="11772" max="11772" width="4.7109375" style="103" customWidth="1"/>
    <col min="11773" max="11773" width="7.28515625" style="103" customWidth="1"/>
    <col min="11774" max="11774" width="4.42578125" style="103" customWidth="1"/>
    <col min="11775" max="11775" width="5.85546875" style="103" customWidth="1"/>
    <col min="11776" max="11776" width="5.140625" style="103" customWidth="1"/>
    <col min="11777" max="11777" width="6.5703125" style="103" customWidth="1"/>
    <col min="11778" max="11778" width="7.5703125" style="103" customWidth="1"/>
    <col min="11779" max="11779" width="22.85546875" style="103" customWidth="1"/>
    <col min="11780" max="11780" width="0" style="103" hidden="1" customWidth="1"/>
    <col min="11781" max="11781" width="15.42578125" style="103" customWidth="1"/>
    <col min="11782" max="11828" width="10.28515625" style="103" customWidth="1"/>
    <col min="11829" max="12019" width="10.28515625" style="103"/>
    <col min="12020" max="12020" width="5.42578125" style="103" customWidth="1"/>
    <col min="12021" max="12021" width="20.7109375" style="103" customWidth="1"/>
    <col min="12022" max="12022" width="5.85546875" style="103" customWidth="1"/>
    <col min="12023" max="12023" width="4.7109375" style="103" customWidth="1"/>
    <col min="12024" max="12024" width="5.7109375" style="103" customWidth="1"/>
    <col min="12025" max="12025" width="5.5703125" style="103" customWidth="1"/>
    <col min="12026" max="12026" width="4.5703125" style="103" customWidth="1"/>
    <col min="12027" max="12027" width="5.140625" style="103" customWidth="1"/>
    <col min="12028" max="12028" width="4.7109375" style="103" customWidth="1"/>
    <col min="12029" max="12029" width="7.28515625" style="103" customWidth="1"/>
    <col min="12030" max="12030" width="4.42578125" style="103" customWidth="1"/>
    <col min="12031" max="12031" width="5.85546875" style="103" customWidth="1"/>
    <col min="12032" max="12032" width="5.140625" style="103" customWidth="1"/>
    <col min="12033" max="12033" width="6.5703125" style="103" customWidth="1"/>
    <col min="12034" max="12034" width="7.5703125" style="103" customWidth="1"/>
    <col min="12035" max="12035" width="22.85546875" style="103" customWidth="1"/>
    <col min="12036" max="12036" width="0" style="103" hidden="1" customWidth="1"/>
    <col min="12037" max="12037" width="15.42578125" style="103" customWidth="1"/>
    <col min="12038" max="12084" width="10.28515625" style="103" customWidth="1"/>
    <col min="12085" max="12275" width="10.28515625" style="103"/>
    <col min="12276" max="12276" width="5.42578125" style="103" customWidth="1"/>
    <col min="12277" max="12277" width="20.7109375" style="103" customWidth="1"/>
    <col min="12278" max="12278" width="5.85546875" style="103" customWidth="1"/>
    <col min="12279" max="12279" width="4.7109375" style="103" customWidth="1"/>
    <col min="12280" max="12280" width="5.7109375" style="103" customWidth="1"/>
    <col min="12281" max="12281" width="5.5703125" style="103" customWidth="1"/>
    <col min="12282" max="12282" width="4.5703125" style="103" customWidth="1"/>
    <col min="12283" max="12283" width="5.140625" style="103" customWidth="1"/>
    <col min="12284" max="12284" width="4.7109375" style="103" customWidth="1"/>
    <col min="12285" max="12285" width="7.28515625" style="103" customWidth="1"/>
    <col min="12286" max="12286" width="4.42578125" style="103" customWidth="1"/>
    <col min="12287" max="12287" width="5.85546875" style="103" customWidth="1"/>
    <col min="12288" max="12288" width="5.140625" style="103" customWidth="1"/>
    <col min="12289" max="12289" width="6.5703125" style="103" customWidth="1"/>
    <col min="12290" max="12290" width="7.5703125" style="103" customWidth="1"/>
    <col min="12291" max="12291" width="22.85546875" style="103" customWidth="1"/>
    <col min="12292" max="12292" width="0" style="103" hidden="1" customWidth="1"/>
    <col min="12293" max="12293" width="15.42578125" style="103" customWidth="1"/>
    <col min="12294" max="12340" width="10.28515625" style="103" customWidth="1"/>
    <col min="12341" max="12531" width="10.28515625" style="103"/>
    <col min="12532" max="12532" width="5.42578125" style="103" customWidth="1"/>
    <col min="12533" max="12533" width="20.7109375" style="103" customWidth="1"/>
    <col min="12534" max="12534" width="5.85546875" style="103" customWidth="1"/>
    <col min="12535" max="12535" width="4.7109375" style="103" customWidth="1"/>
    <col min="12536" max="12536" width="5.7109375" style="103" customWidth="1"/>
    <col min="12537" max="12537" width="5.5703125" style="103" customWidth="1"/>
    <col min="12538" max="12538" width="4.5703125" style="103" customWidth="1"/>
    <col min="12539" max="12539" width="5.140625" style="103" customWidth="1"/>
    <col min="12540" max="12540" width="4.7109375" style="103" customWidth="1"/>
    <col min="12541" max="12541" width="7.28515625" style="103" customWidth="1"/>
    <col min="12542" max="12542" width="4.42578125" style="103" customWidth="1"/>
    <col min="12543" max="12543" width="5.85546875" style="103" customWidth="1"/>
    <col min="12544" max="12544" width="5.140625" style="103" customWidth="1"/>
    <col min="12545" max="12545" width="6.5703125" style="103" customWidth="1"/>
    <col min="12546" max="12546" width="7.5703125" style="103" customWidth="1"/>
    <col min="12547" max="12547" width="22.85546875" style="103" customWidth="1"/>
    <col min="12548" max="12548" width="0" style="103" hidden="1" customWidth="1"/>
    <col min="12549" max="12549" width="15.42578125" style="103" customWidth="1"/>
    <col min="12550" max="12596" width="10.28515625" style="103" customWidth="1"/>
    <col min="12597" max="12787" width="10.28515625" style="103"/>
    <col min="12788" max="12788" width="5.42578125" style="103" customWidth="1"/>
    <col min="12789" max="12789" width="20.7109375" style="103" customWidth="1"/>
    <col min="12790" max="12790" width="5.85546875" style="103" customWidth="1"/>
    <col min="12791" max="12791" width="4.7109375" style="103" customWidth="1"/>
    <col min="12792" max="12792" width="5.7109375" style="103" customWidth="1"/>
    <col min="12793" max="12793" width="5.5703125" style="103" customWidth="1"/>
    <col min="12794" max="12794" width="4.5703125" style="103" customWidth="1"/>
    <col min="12795" max="12795" width="5.140625" style="103" customWidth="1"/>
    <col min="12796" max="12796" width="4.7109375" style="103" customWidth="1"/>
    <col min="12797" max="12797" width="7.28515625" style="103" customWidth="1"/>
    <col min="12798" max="12798" width="4.42578125" style="103" customWidth="1"/>
    <col min="12799" max="12799" width="5.85546875" style="103" customWidth="1"/>
    <col min="12800" max="12800" width="5.140625" style="103" customWidth="1"/>
    <col min="12801" max="12801" width="6.5703125" style="103" customWidth="1"/>
    <col min="12802" max="12802" width="7.5703125" style="103" customWidth="1"/>
    <col min="12803" max="12803" width="22.85546875" style="103" customWidth="1"/>
    <col min="12804" max="12804" width="0" style="103" hidden="1" customWidth="1"/>
    <col min="12805" max="12805" width="15.42578125" style="103" customWidth="1"/>
    <col min="12806" max="12852" width="10.28515625" style="103" customWidth="1"/>
    <col min="12853" max="13043" width="10.28515625" style="103"/>
    <col min="13044" max="13044" width="5.42578125" style="103" customWidth="1"/>
    <col min="13045" max="13045" width="20.7109375" style="103" customWidth="1"/>
    <col min="13046" max="13046" width="5.85546875" style="103" customWidth="1"/>
    <col min="13047" max="13047" width="4.7109375" style="103" customWidth="1"/>
    <col min="13048" max="13048" width="5.7109375" style="103" customWidth="1"/>
    <col min="13049" max="13049" width="5.5703125" style="103" customWidth="1"/>
    <col min="13050" max="13050" width="4.5703125" style="103" customWidth="1"/>
    <col min="13051" max="13051" width="5.140625" style="103" customWidth="1"/>
    <col min="13052" max="13052" width="4.7109375" style="103" customWidth="1"/>
    <col min="13053" max="13053" width="7.28515625" style="103" customWidth="1"/>
    <col min="13054" max="13054" width="4.42578125" style="103" customWidth="1"/>
    <col min="13055" max="13055" width="5.85546875" style="103" customWidth="1"/>
    <col min="13056" max="13056" width="5.140625" style="103" customWidth="1"/>
    <col min="13057" max="13057" width="6.5703125" style="103" customWidth="1"/>
    <col min="13058" max="13058" width="7.5703125" style="103" customWidth="1"/>
    <col min="13059" max="13059" width="22.85546875" style="103" customWidth="1"/>
    <col min="13060" max="13060" width="0" style="103" hidden="1" customWidth="1"/>
    <col min="13061" max="13061" width="15.42578125" style="103" customWidth="1"/>
    <col min="13062" max="13108" width="10.28515625" style="103" customWidth="1"/>
    <col min="13109" max="13299" width="10.28515625" style="103"/>
    <col min="13300" max="13300" width="5.42578125" style="103" customWidth="1"/>
    <col min="13301" max="13301" width="20.7109375" style="103" customWidth="1"/>
    <col min="13302" max="13302" width="5.85546875" style="103" customWidth="1"/>
    <col min="13303" max="13303" width="4.7109375" style="103" customWidth="1"/>
    <col min="13304" max="13304" width="5.7109375" style="103" customWidth="1"/>
    <col min="13305" max="13305" width="5.5703125" style="103" customWidth="1"/>
    <col min="13306" max="13306" width="4.5703125" style="103" customWidth="1"/>
    <col min="13307" max="13307" width="5.140625" style="103" customWidth="1"/>
    <col min="13308" max="13308" width="4.7109375" style="103" customWidth="1"/>
    <col min="13309" max="13309" width="7.28515625" style="103" customWidth="1"/>
    <col min="13310" max="13310" width="4.42578125" style="103" customWidth="1"/>
    <col min="13311" max="13311" width="5.85546875" style="103" customWidth="1"/>
    <col min="13312" max="13312" width="5.140625" style="103" customWidth="1"/>
    <col min="13313" max="13313" width="6.5703125" style="103" customWidth="1"/>
    <col min="13314" max="13314" width="7.5703125" style="103" customWidth="1"/>
    <col min="13315" max="13315" width="22.85546875" style="103" customWidth="1"/>
    <col min="13316" max="13316" width="0" style="103" hidden="1" customWidth="1"/>
    <col min="13317" max="13317" width="15.42578125" style="103" customWidth="1"/>
    <col min="13318" max="13364" width="10.28515625" style="103" customWidth="1"/>
    <col min="13365" max="13555" width="10.28515625" style="103"/>
    <col min="13556" max="13556" width="5.42578125" style="103" customWidth="1"/>
    <col min="13557" max="13557" width="20.7109375" style="103" customWidth="1"/>
    <col min="13558" max="13558" width="5.85546875" style="103" customWidth="1"/>
    <col min="13559" max="13559" width="4.7109375" style="103" customWidth="1"/>
    <col min="13560" max="13560" width="5.7109375" style="103" customWidth="1"/>
    <col min="13561" max="13561" width="5.5703125" style="103" customWidth="1"/>
    <col min="13562" max="13562" width="4.5703125" style="103" customWidth="1"/>
    <col min="13563" max="13563" width="5.140625" style="103" customWidth="1"/>
    <col min="13564" max="13564" width="4.7109375" style="103" customWidth="1"/>
    <col min="13565" max="13565" width="7.28515625" style="103" customWidth="1"/>
    <col min="13566" max="13566" width="4.42578125" style="103" customWidth="1"/>
    <col min="13567" max="13567" width="5.85546875" style="103" customWidth="1"/>
    <col min="13568" max="13568" width="5.140625" style="103" customWidth="1"/>
    <col min="13569" max="13569" width="6.5703125" style="103" customWidth="1"/>
    <col min="13570" max="13570" width="7.5703125" style="103" customWidth="1"/>
    <col min="13571" max="13571" width="22.85546875" style="103" customWidth="1"/>
    <col min="13572" max="13572" width="0" style="103" hidden="1" customWidth="1"/>
    <col min="13573" max="13573" width="15.42578125" style="103" customWidth="1"/>
    <col min="13574" max="13620" width="10.28515625" style="103" customWidth="1"/>
    <col min="13621" max="13811" width="10.28515625" style="103"/>
    <col min="13812" max="13812" width="5.42578125" style="103" customWidth="1"/>
    <col min="13813" max="13813" width="20.7109375" style="103" customWidth="1"/>
    <col min="13814" max="13814" width="5.85546875" style="103" customWidth="1"/>
    <col min="13815" max="13815" width="4.7109375" style="103" customWidth="1"/>
    <col min="13816" max="13816" width="5.7109375" style="103" customWidth="1"/>
    <col min="13817" max="13817" width="5.5703125" style="103" customWidth="1"/>
    <col min="13818" max="13818" width="4.5703125" style="103" customWidth="1"/>
    <col min="13819" max="13819" width="5.140625" style="103" customWidth="1"/>
    <col min="13820" max="13820" width="4.7109375" style="103" customWidth="1"/>
    <col min="13821" max="13821" width="7.28515625" style="103" customWidth="1"/>
    <col min="13822" max="13822" width="4.42578125" style="103" customWidth="1"/>
    <col min="13823" max="13823" width="5.85546875" style="103" customWidth="1"/>
    <col min="13824" max="13824" width="5.140625" style="103" customWidth="1"/>
    <col min="13825" max="13825" width="6.5703125" style="103" customWidth="1"/>
    <col min="13826" max="13826" width="7.5703125" style="103" customWidth="1"/>
    <col min="13827" max="13827" width="22.85546875" style="103" customWidth="1"/>
    <col min="13828" max="13828" width="0" style="103" hidden="1" customWidth="1"/>
    <col min="13829" max="13829" width="15.42578125" style="103" customWidth="1"/>
    <col min="13830" max="13876" width="10.28515625" style="103" customWidth="1"/>
    <col min="13877" max="14067" width="10.28515625" style="103"/>
    <col min="14068" max="14068" width="5.42578125" style="103" customWidth="1"/>
    <col min="14069" max="14069" width="20.7109375" style="103" customWidth="1"/>
    <col min="14070" max="14070" width="5.85546875" style="103" customWidth="1"/>
    <col min="14071" max="14071" width="4.7109375" style="103" customWidth="1"/>
    <col min="14072" max="14072" width="5.7109375" style="103" customWidth="1"/>
    <col min="14073" max="14073" width="5.5703125" style="103" customWidth="1"/>
    <col min="14074" max="14074" width="4.5703125" style="103" customWidth="1"/>
    <col min="14075" max="14075" width="5.140625" style="103" customWidth="1"/>
    <col min="14076" max="14076" width="4.7109375" style="103" customWidth="1"/>
    <col min="14077" max="14077" width="7.28515625" style="103" customWidth="1"/>
    <col min="14078" max="14078" width="4.42578125" style="103" customWidth="1"/>
    <col min="14079" max="14079" width="5.85546875" style="103" customWidth="1"/>
    <col min="14080" max="14080" width="5.140625" style="103" customWidth="1"/>
    <col min="14081" max="14081" width="6.5703125" style="103" customWidth="1"/>
    <col min="14082" max="14082" width="7.5703125" style="103" customWidth="1"/>
    <col min="14083" max="14083" width="22.85546875" style="103" customWidth="1"/>
    <col min="14084" max="14084" width="0" style="103" hidden="1" customWidth="1"/>
    <col min="14085" max="14085" width="15.42578125" style="103" customWidth="1"/>
    <col min="14086" max="14132" width="10.28515625" style="103" customWidth="1"/>
    <col min="14133" max="14323" width="10.28515625" style="103"/>
    <col min="14324" max="14324" width="5.42578125" style="103" customWidth="1"/>
    <col min="14325" max="14325" width="20.7109375" style="103" customWidth="1"/>
    <col min="14326" max="14326" width="5.85546875" style="103" customWidth="1"/>
    <col min="14327" max="14327" width="4.7109375" style="103" customWidth="1"/>
    <col min="14328" max="14328" width="5.7109375" style="103" customWidth="1"/>
    <col min="14329" max="14329" width="5.5703125" style="103" customWidth="1"/>
    <col min="14330" max="14330" width="4.5703125" style="103" customWidth="1"/>
    <col min="14331" max="14331" width="5.140625" style="103" customWidth="1"/>
    <col min="14332" max="14332" width="4.7109375" style="103" customWidth="1"/>
    <col min="14333" max="14333" width="7.28515625" style="103" customWidth="1"/>
    <col min="14334" max="14334" width="4.42578125" style="103" customWidth="1"/>
    <col min="14335" max="14335" width="5.85546875" style="103" customWidth="1"/>
    <col min="14336" max="14336" width="5.140625" style="103" customWidth="1"/>
    <col min="14337" max="14337" width="6.5703125" style="103" customWidth="1"/>
    <col min="14338" max="14338" width="7.5703125" style="103" customWidth="1"/>
    <col min="14339" max="14339" width="22.85546875" style="103" customWidth="1"/>
    <col min="14340" max="14340" width="0" style="103" hidden="1" customWidth="1"/>
    <col min="14341" max="14341" width="15.42578125" style="103" customWidth="1"/>
    <col min="14342" max="14388" width="10.28515625" style="103" customWidth="1"/>
    <col min="14389" max="14579" width="10.28515625" style="103"/>
    <col min="14580" max="14580" width="5.42578125" style="103" customWidth="1"/>
    <col min="14581" max="14581" width="20.7109375" style="103" customWidth="1"/>
    <col min="14582" max="14582" width="5.85546875" style="103" customWidth="1"/>
    <col min="14583" max="14583" width="4.7109375" style="103" customWidth="1"/>
    <col min="14584" max="14584" width="5.7109375" style="103" customWidth="1"/>
    <col min="14585" max="14585" width="5.5703125" style="103" customWidth="1"/>
    <col min="14586" max="14586" width="4.5703125" style="103" customWidth="1"/>
    <col min="14587" max="14587" width="5.140625" style="103" customWidth="1"/>
    <col min="14588" max="14588" width="4.7109375" style="103" customWidth="1"/>
    <col min="14589" max="14589" width="7.28515625" style="103" customWidth="1"/>
    <col min="14590" max="14590" width="4.42578125" style="103" customWidth="1"/>
    <col min="14591" max="14591" width="5.85546875" style="103" customWidth="1"/>
    <col min="14592" max="14592" width="5.140625" style="103" customWidth="1"/>
    <col min="14593" max="14593" width="6.5703125" style="103" customWidth="1"/>
    <col min="14594" max="14594" width="7.5703125" style="103" customWidth="1"/>
    <col min="14595" max="14595" width="22.85546875" style="103" customWidth="1"/>
    <col min="14596" max="14596" width="0" style="103" hidden="1" customWidth="1"/>
    <col min="14597" max="14597" width="15.42578125" style="103" customWidth="1"/>
    <col min="14598" max="14644" width="10.28515625" style="103" customWidth="1"/>
    <col min="14645" max="14835" width="10.28515625" style="103"/>
    <col min="14836" max="14836" width="5.42578125" style="103" customWidth="1"/>
    <col min="14837" max="14837" width="20.7109375" style="103" customWidth="1"/>
    <col min="14838" max="14838" width="5.85546875" style="103" customWidth="1"/>
    <col min="14839" max="14839" width="4.7109375" style="103" customWidth="1"/>
    <col min="14840" max="14840" width="5.7109375" style="103" customWidth="1"/>
    <col min="14841" max="14841" width="5.5703125" style="103" customWidth="1"/>
    <col min="14842" max="14842" width="4.5703125" style="103" customWidth="1"/>
    <col min="14843" max="14843" width="5.140625" style="103" customWidth="1"/>
    <col min="14844" max="14844" width="4.7109375" style="103" customWidth="1"/>
    <col min="14845" max="14845" width="7.28515625" style="103" customWidth="1"/>
    <col min="14846" max="14846" width="4.42578125" style="103" customWidth="1"/>
    <col min="14847" max="14847" width="5.85546875" style="103" customWidth="1"/>
    <col min="14848" max="14848" width="5.140625" style="103" customWidth="1"/>
    <col min="14849" max="14849" width="6.5703125" style="103" customWidth="1"/>
    <col min="14850" max="14850" width="7.5703125" style="103" customWidth="1"/>
    <col min="14851" max="14851" width="22.85546875" style="103" customWidth="1"/>
    <col min="14852" max="14852" width="0" style="103" hidden="1" customWidth="1"/>
    <col min="14853" max="14853" width="15.42578125" style="103" customWidth="1"/>
    <col min="14854" max="14900" width="10.28515625" style="103" customWidth="1"/>
    <col min="14901" max="15091" width="10.28515625" style="103"/>
    <col min="15092" max="15092" width="5.42578125" style="103" customWidth="1"/>
    <col min="15093" max="15093" width="20.7109375" style="103" customWidth="1"/>
    <col min="15094" max="15094" width="5.85546875" style="103" customWidth="1"/>
    <col min="15095" max="15095" width="4.7109375" style="103" customWidth="1"/>
    <col min="15096" max="15096" width="5.7109375" style="103" customWidth="1"/>
    <col min="15097" max="15097" width="5.5703125" style="103" customWidth="1"/>
    <col min="15098" max="15098" width="4.5703125" style="103" customWidth="1"/>
    <col min="15099" max="15099" width="5.140625" style="103" customWidth="1"/>
    <col min="15100" max="15100" width="4.7109375" style="103" customWidth="1"/>
    <col min="15101" max="15101" width="7.28515625" style="103" customWidth="1"/>
    <col min="15102" max="15102" width="4.42578125" style="103" customWidth="1"/>
    <col min="15103" max="15103" width="5.85546875" style="103" customWidth="1"/>
    <col min="15104" max="15104" width="5.140625" style="103" customWidth="1"/>
    <col min="15105" max="15105" width="6.5703125" style="103" customWidth="1"/>
    <col min="15106" max="15106" width="7.5703125" style="103" customWidth="1"/>
    <col min="15107" max="15107" width="22.85546875" style="103" customWidth="1"/>
    <col min="15108" max="15108" width="0" style="103" hidden="1" customWidth="1"/>
    <col min="15109" max="15109" width="15.42578125" style="103" customWidth="1"/>
    <col min="15110" max="15156" width="10.28515625" style="103" customWidth="1"/>
    <col min="15157" max="15347" width="10.28515625" style="103"/>
    <col min="15348" max="15348" width="5.42578125" style="103" customWidth="1"/>
    <col min="15349" max="15349" width="20.7109375" style="103" customWidth="1"/>
    <col min="15350" max="15350" width="5.85546875" style="103" customWidth="1"/>
    <col min="15351" max="15351" width="4.7109375" style="103" customWidth="1"/>
    <col min="15352" max="15352" width="5.7109375" style="103" customWidth="1"/>
    <col min="15353" max="15353" width="5.5703125" style="103" customWidth="1"/>
    <col min="15354" max="15354" width="4.5703125" style="103" customWidth="1"/>
    <col min="15355" max="15355" width="5.140625" style="103" customWidth="1"/>
    <col min="15356" max="15356" width="4.7109375" style="103" customWidth="1"/>
    <col min="15357" max="15357" width="7.28515625" style="103" customWidth="1"/>
    <col min="15358" max="15358" width="4.42578125" style="103" customWidth="1"/>
    <col min="15359" max="15359" width="5.85546875" style="103" customWidth="1"/>
    <col min="15360" max="15360" width="5.140625" style="103" customWidth="1"/>
    <col min="15361" max="15361" width="6.5703125" style="103" customWidth="1"/>
    <col min="15362" max="15362" width="7.5703125" style="103" customWidth="1"/>
    <col min="15363" max="15363" width="22.85546875" style="103" customWidth="1"/>
    <col min="15364" max="15364" width="0" style="103" hidden="1" customWidth="1"/>
    <col min="15365" max="15365" width="15.42578125" style="103" customWidth="1"/>
    <col min="15366" max="15412" width="10.28515625" style="103" customWidth="1"/>
    <col min="15413" max="15603" width="10.28515625" style="103"/>
    <col min="15604" max="15604" width="5.42578125" style="103" customWidth="1"/>
    <col min="15605" max="15605" width="20.7109375" style="103" customWidth="1"/>
    <col min="15606" max="15606" width="5.85546875" style="103" customWidth="1"/>
    <col min="15607" max="15607" width="4.7109375" style="103" customWidth="1"/>
    <col min="15608" max="15608" width="5.7109375" style="103" customWidth="1"/>
    <col min="15609" max="15609" width="5.5703125" style="103" customWidth="1"/>
    <col min="15610" max="15610" width="4.5703125" style="103" customWidth="1"/>
    <col min="15611" max="15611" width="5.140625" style="103" customWidth="1"/>
    <col min="15612" max="15612" width="4.7109375" style="103" customWidth="1"/>
    <col min="15613" max="15613" width="7.28515625" style="103" customWidth="1"/>
    <col min="15614" max="15614" width="4.42578125" style="103" customWidth="1"/>
    <col min="15615" max="15615" width="5.85546875" style="103" customWidth="1"/>
    <col min="15616" max="15616" width="5.140625" style="103" customWidth="1"/>
    <col min="15617" max="15617" width="6.5703125" style="103" customWidth="1"/>
    <col min="15618" max="15618" width="7.5703125" style="103" customWidth="1"/>
    <col min="15619" max="15619" width="22.85546875" style="103" customWidth="1"/>
    <col min="15620" max="15620" width="0" style="103" hidden="1" customWidth="1"/>
    <col min="15621" max="15621" width="15.42578125" style="103" customWidth="1"/>
    <col min="15622" max="15668" width="10.28515625" style="103" customWidth="1"/>
    <col min="15669" max="15859" width="10.28515625" style="103"/>
    <col min="15860" max="15860" width="5.42578125" style="103" customWidth="1"/>
    <col min="15861" max="15861" width="20.7109375" style="103" customWidth="1"/>
    <col min="15862" max="15862" width="5.85546875" style="103" customWidth="1"/>
    <col min="15863" max="15863" width="4.7109375" style="103" customWidth="1"/>
    <col min="15864" max="15864" width="5.7109375" style="103" customWidth="1"/>
    <col min="15865" max="15865" width="5.5703125" style="103" customWidth="1"/>
    <col min="15866" max="15866" width="4.5703125" style="103" customWidth="1"/>
    <col min="15867" max="15867" width="5.140625" style="103" customWidth="1"/>
    <col min="15868" max="15868" width="4.7109375" style="103" customWidth="1"/>
    <col min="15869" max="15869" width="7.28515625" style="103" customWidth="1"/>
    <col min="15870" max="15870" width="4.42578125" style="103" customWidth="1"/>
    <col min="15871" max="15871" width="5.85546875" style="103" customWidth="1"/>
    <col min="15872" max="15872" width="5.140625" style="103" customWidth="1"/>
    <col min="15873" max="15873" width="6.5703125" style="103" customWidth="1"/>
    <col min="15874" max="15874" width="7.5703125" style="103" customWidth="1"/>
    <col min="15875" max="15875" width="22.85546875" style="103" customWidth="1"/>
    <col min="15876" max="15876" width="0" style="103" hidden="1" customWidth="1"/>
    <col min="15877" max="15877" width="15.42578125" style="103" customWidth="1"/>
    <col min="15878" max="15924" width="10.28515625" style="103" customWidth="1"/>
    <col min="15925" max="16115" width="10.28515625" style="103"/>
    <col min="16116" max="16116" width="5.42578125" style="103" customWidth="1"/>
    <col min="16117" max="16117" width="20.7109375" style="103" customWidth="1"/>
    <col min="16118" max="16118" width="5.85546875" style="103" customWidth="1"/>
    <col min="16119" max="16119" width="4.7109375" style="103" customWidth="1"/>
    <col min="16120" max="16120" width="5.7109375" style="103" customWidth="1"/>
    <col min="16121" max="16121" width="5.5703125" style="103" customWidth="1"/>
    <col min="16122" max="16122" width="4.5703125" style="103" customWidth="1"/>
    <col min="16123" max="16123" width="5.140625" style="103" customWidth="1"/>
    <col min="16124" max="16124" width="4.7109375" style="103" customWidth="1"/>
    <col min="16125" max="16125" width="7.28515625" style="103" customWidth="1"/>
    <col min="16126" max="16126" width="4.42578125" style="103" customWidth="1"/>
    <col min="16127" max="16127" width="5.85546875" style="103" customWidth="1"/>
    <col min="16128" max="16128" width="5.140625" style="103" customWidth="1"/>
    <col min="16129" max="16129" width="6.5703125" style="103" customWidth="1"/>
    <col min="16130" max="16130" width="7.5703125" style="103" customWidth="1"/>
    <col min="16131" max="16131" width="22.85546875" style="103" customWidth="1"/>
    <col min="16132" max="16132" width="0" style="103" hidden="1" customWidth="1"/>
    <col min="16133" max="16133" width="15.42578125" style="103" customWidth="1"/>
    <col min="16134" max="16180" width="10.28515625" style="103" customWidth="1"/>
    <col min="16181" max="16384" width="10.28515625" style="103"/>
  </cols>
  <sheetData>
    <row r="1" spans="1:53" s="100" customFormat="1" ht="18.75" customHeight="1" x14ac:dyDescent="0.25">
      <c r="A1" s="98" t="s">
        <v>94</v>
      </c>
      <c r="B1" s="86"/>
      <c r="C1" s="99"/>
      <c r="D1" s="86"/>
      <c r="E1" s="86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</row>
    <row r="2" spans="1:53" s="100" customFormat="1" ht="15.75" x14ac:dyDescent="0.25">
      <c r="A2" s="98" t="s">
        <v>95</v>
      </c>
      <c r="B2" s="86"/>
      <c r="C2" s="99"/>
      <c r="D2" s="86"/>
      <c r="E2" s="86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</row>
    <row r="3" spans="1:53" s="100" customFormat="1" ht="15.75" x14ac:dyDescent="0.25">
      <c r="A3" s="98"/>
      <c r="B3" s="86"/>
      <c r="C3" s="99"/>
      <c r="D3" s="86"/>
      <c r="E3" s="86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</row>
    <row r="4" spans="1:53" s="100" customFormat="1" ht="18.75" x14ac:dyDescent="0.3">
      <c r="A4" s="150" t="s">
        <v>262</v>
      </c>
      <c r="B4" s="150"/>
      <c r="C4" s="150"/>
      <c r="D4" s="150"/>
      <c r="E4" s="150"/>
      <c r="F4" s="150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</row>
    <row r="5" spans="1:53" ht="26.25" customHeight="1" thickBot="1" x14ac:dyDescent="0.35">
      <c r="A5" s="150" t="s">
        <v>263</v>
      </c>
      <c r="B5" s="150"/>
      <c r="C5" s="150"/>
      <c r="D5" s="150"/>
      <c r="E5" s="150"/>
      <c r="F5" s="150"/>
    </row>
    <row r="6" spans="1:53" s="100" customFormat="1" ht="42.75" customHeight="1" thickTop="1" x14ac:dyDescent="0.15">
      <c r="A6" s="132" t="s">
        <v>2</v>
      </c>
      <c r="B6" s="133" t="s">
        <v>235</v>
      </c>
      <c r="C6" s="133" t="s">
        <v>233</v>
      </c>
      <c r="D6" s="133" t="s">
        <v>259</v>
      </c>
      <c r="E6" s="133" t="s">
        <v>261</v>
      </c>
      <c r="F6" s="134" t="s">
        <v>234</v>
      </c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</row>
    <row r="7" spans="1:53" s="102" customFormat="1" ht="15.75" x14ac:dyDescent="0.25">
      <c r="A7" s="159" t="s">
        <v>3</v>
      </c>
      <c r="B7" s="104" t="s">
        <v>96</v>
      </c>
      <c r="C7" s="135"/>
      <c r="D7" s="135"/>
      <c r="E7" s="137">
        <f>SUM(E8:E11)</f>
        <v>330882.59673087741</v>
      </c>
      <c r="F7" s="166"/>
      <c r="G7" s="76"/>
      <c r="H7" s="77">
        <v>0.24438199559455956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</row>
    <row r="8" spans="1:53" s="89" customFormat="1" ht="15" customHeight="1" x14ac:dyDescent="0.25">
      <c r="A8" s="160">
        <v>1</v>
      </c>
      <c r="B8" s="87" t="s">
        <v>97</v>
      </c>
      <c r="C8" s="105">
        <v>5.76</v>
      </c>
      <c r="D8" s="10">
        <f>C8*1490000/23</f>
        <v>373147.82608695654</v>
      </c>
      <c r="E8" s="165">
        <f>D8*$H$7</f>
        <v>91190.610390902089</v>
      </c>
      <c r="F8" s="167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</row>
    <row r="9" spans="1:53" s="89" customFormat="1" ht="15" customHeight="1" x14ac:dyDescent="0.25">
      <c r="A9" s="160">
        <v>2</v>
      </c>
      <c r="B9" s="87" t="s">
        <v>98</v>
      </c>
      <c r="C9" s="106">
        <v>4.4000000000000004</v>
      </c>
      <c r="D9" s="10">
        <f t="shared" ref="D9:D72" si="0">C9*1490000/23</f>
        <v>285043.47826086963</v>
      </c>
      <c r="E9" s="165">
        <f t="shared" ref="E9:E72" si="1">D9*$H$7</f>
        <v>69659.494048605775</v>
      </c>
      <c r="F9" s="167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</row>
    <row r="10" spans="1:53" s="89" customFormat="1" ht="15" customHeight="1" x14ac:dyDescent="0.25">
      <c r="A10" s="160">
        <v>3</v>
      </c>
      <c r="B10" s="90" t="s">
        <v>99</v>
      </c>
      <c r="C10" s="105">
        <v>4.9800000000000004</v>
      </c>
      <c r="D10" s="10">
        <f t="shared" si="0"/>
        <v>322617.39130434784</v>
      </c>
      <c r="E10" s="165">
        <f>D10*$H$7</f>
        <v>78841.88190046743</v>
      </c>
      <c r="F10" s="167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</row>
    <row r="11" spans="1:53" s="89" customFormat="1" ht="15" customHeight="1" x14ac:dyDescent="0.25">
      <c r="A11" s="160">
        <v>4</v>
      </c>
      <c r="B11" s="87" t="s">
        <v>100</v>
      </c>
      <c r="C11" s="105">
        <v>5.76</v>
      </c>
      <c r="D11" s="10">
        <f t="shared" si="0"/>
        <v>373147.82608695654</v>
      </c>
      <c r="E11" s="165">
        <f t="shared" si="1"/>
        <v>91190.610390902089</v>
      </c>
      <c r="F11" s="16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</row>
    <row r="12" spans="1:53" s="89" customFormat="1" ht="15.75" x14ac:dyDescent="0.25">
      <c r="A12" s="159" t="s">
        <v>11</v>
      </c>
      <c r="B12" s="104" t="s">
        <v>101</v>
      </c>
      <c r="C12" s="105"/>
      <c r="D12" s="10"/>
      <c r="E12" s="168">
        <f>SUM(E13:E20)</f>
        <v>384868.70461854688</v>
      </c>
      <c r="F12" s="167"/>
      <c r="G12" s="76"/>
      <c r="H12" s="77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</row>
    <row r="13" spans="1:53" ht="15" customHeight="1" x14ac:dyDescent="0.25">
      <c r="A13" s="160">
        <v>1</v>
      </c>
      <c r="B13" s="87" t="s">
        <v>102</v>
      </c>
      <c r="C13" s="105">
        <v>3.99</v>
      </c>
      <c r="D13" s="10">
        <f t="shared" si="0"/>
        <v>258482.60869565216</v>
      </c>
      <c r="E13" s="165">
        <f t="shared" si="1"/>
        <v>63168.495739531128</v>
      </c>
      <c r="F13" s="167"/>
    </row>
    <row r="14" spans="1:53" ht="15" customHeight="1" x14ac:dyDescent="0.25">
      <c r="A14" s="160">
        <v>2</v>
      </c>
      <c r="B14" s="87" t="s">
        <v>103</v>
      </c>
      <c r="C14" s="106">
        <v>3.34</v>
      </c>
      <c r="D14" s="10">
        <f t="shared" si="0"/>
        <v>216373.91304347827</v>
      </c>
      <c r="E14" s="165">
        <f>D14*$H$7</f>
        <v>52877.888664168917</v>
      </c>
      <c r="F14" s="167"/>
    </row>
    <row r="15" spans="1:53" s="107" customFormat="1" ht="15" customHeight="1" x14ac:dyDescent="0.25">
      <c r="A15" s="160">
        <v>3</v>
      </c>
      <c r="B15" s="87" t="s">
        <v>104</v>
      </c>
      <c r="C15" s="105">
        <v>3.03</v>
      </c>
      <c r="D15" s="10">
        <f t="shared" si="0"/>
        <v>196291.30434782608</v>
      </c>
      <c r="E15" s="165">
        <f t="shared" si="1"/>
        <v>47970.06067438078</v>
      </c>
      <c r="F15" s="16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</row>
    <row r="16" spans="1:53" ht="15" customHeight="1" x14ac:dyDescent="0.25">
      <c r="A16" s="160">
        <v>4</v>
      </c>
      <c r="B16" s="87" t="s">
        <v>105</v>
      </c>
      <c r="C16" s="106">
        <v>2.86</v>
      </c>
      <c r="D16" s="10">
        <f t="shared" si="0"/>
        <v>185278.26086956522</v>
      </c>
      <c r="E16" s="165">
        <f t="shared" si="1"/>
        <v>45278.671131593743</v>
      </c>
      <c r="F16" s="167"/>
    </row>
    <row r="17" spans="1:6" ht="15" customHeight="1" x14ac:dyDescent="0.25">
      <c r="A17" s="160">
        <v>5</v>
      </c>
      <c r="B17" s="87" t="s">
        <v>106</v>
      </c>
      <c r="C17" s="105">
        <v>2.72</v>
      </c>
      <c r="D17" s="10">
        <f t="shared" si="0"/>
        <v>176208.69565217392</v>
      </c>
      <c r="E17" s="165">
        <f t="shared" si="1"/>
        <v>43062.232684592651</v>
      </c>
      <c r="F17" s="167"/>
    </row>
    <row r="18" spans="1:6" ht="15" customHeight="1" x14ac:dyDescent="0.25">
      <c r="A18" s="160">
        <v>6</v>
      </c>
      <c r="B18" s="90" t="s">
        <v>107</v>
      </c>
      <c r="C18" s="106">
        <v>3.03</v>
      </c>
      <c r="D18" s="10">
        <f t="shared" si="0"/>
        <v>196291.30434782608</v>
      </c>
      <c r="E18" s="165">
        <f t="shared" si="1"/>
        <v>47970.06067438078</v>
      </c>
      <c r="F18" s="167"/>
    </row>
    <row r="19" spans="1:6" ht="15" customHeight="1" x14ac:dyDescent="0.25">
      <c r="A19" s="160">
        <v>7</v>
      </c>
      <c r="B19" s="90" t="s">
        <v>108</v>
      </c>
      <c r="C19" s="106">
        <v>2.34</v>
      </c>
      <c r="D19" s="10">
        <f t="shared" si="0"/>
        <v>151591.30434782608</v>
      </c>
      <c r="E19" s="165">
        <f t="shared" si="1"/>
        <v>37046.185471303972</v>
      </c>
      <c r="F19" s="167"/>
    </row>
    <row r="20" spans="1:6" ht="15" customHeight="1" x14ac:dyDescent="0.25">
      <c r="A20" s="160">
        <v>8</v>
      </c>
      <c r="B20" s="90" t="s">
        <v>92</v>
      </c>
      <c r="C20" s="106">
        <v>3</v>
      </c>
      <c r="D20" s="10">
        <f t="shared" si="0"/>
        <v>194347.82608695651</v>
      </c>
      <c r="E20" s="165">
        <f t="shared" si="1"/>
        <v>47495.109578594835</v>
      </c>
      <c r="F20" s="167"/>
    </row>
    <row r="21" spans="1:6" ht="13.5" x14ac:dyDescent="0.25">
      <c r="A21" s="159" t="s">
        <v>19</v>
      </c>
      <c r="B21" s="104" t="s">
        <v>109</v>
      </c>
      <c r="C21" s="105"/>
      <c r="D21" s="10"/>
      <c r="E21" s="168">
        <f>SUM(E22:E26)</f>
        <v>255207.0554689829</v>
      </c>
      <c r="F21" s="167"/>
    </row>
    <row r="22" spans="1:6" ht="15" customHeight="1" x14ac:dyDescent="0.25">
      <c r="A22" s="159">
        <v>1</v>
      </c>
      <c r="B22" s="90" t="s">
        <v>110</v>
      </c>
      <c r="C22" s="106">
        <v>3</v>
      </c>
      <c r="D22" s="10">
        <f t="shared" si="0"/>
        <v>194347.82608695651</v>
      </c>
      <c r="E22" s="165">
        <f t="shared" si="1"/>
        <v>47495.109578594835</v>
      </c>
      <c r="F22" s="167"/>
    </row>
    <row r="23" spans="1:6" ht="15" customHeight="1" x14ac:dyDescent="0.25">
      <c r="A23" s="159">
        <v>2</v>
      </c>
      <c r="B23" s="87" t="s">
        <v>111</v>
      </c>
      <c r="C23" s="105">
        <v>4.0599999999999996</v>
      </c>
      <c r="D23" s="10">
        <f t="shared" si="0"/>
        <v>263017.39130434778</v>
      </c>
      <c r="E23" s="165">
        <f t="shared" si="1"/>
        <v>64276.714963031664</v>
      </c>
      <c r="F23" s="167"/>
    </row>
    <row r="24" spans="1:6" ht="15" customHeight="1" x14ac:dyDescent="0.25">
      <c r="A24" s="159">
        <v>3</v>
      </c>
      <c r="B24" s="87" t="s">
        <v>112</v>
      </c>
      <c r="C24" s="105">
        <v>3.09</v>
      </c>
      <c r="D24" s="10">
        <f t="shared" si="0"/>
        <v>200178.26086956522</v>
      </c>
      <c r="E24" s="165">
        <f t="shared" si="1"/>
        <v>48919.962865952679</v>
      </c>
      <c r="F24" s="169"/>
    </row>
    <row r="25" spans="1:6" ht="15" customHeight="1" x14ac:dyDescent="0.25">
      <c r="A25" s="159">
        <v>5</v>
      </c>
      <c r="B25" s="87" t="s">
        <v>113</v>
      </c>
      <c r="C25" s="105">
        <v>3.63</v>
      </c>
      <c r="D25" s="10">
        <f t="shared" si="0"/>
        <v>235160.86956521738</v>
      </c>
      <c r="E25" s="165">
        <f t="shared" si="1"/>
        <v>57469.082590099752</v>
      </c>
      <c r="F25" s="167"/>
    </row>
    <row r="26" spans="1:6" ht="15" customHeight="1" x14ac:dyDescent="0.25">
      <c r="A26" s="159">
        <v>6</v>
      </c>
      <c r="B26" s="87" t="s">
        <v>114</v>
      </c>
      <c r="C26" s="106">
        <v>2.34</v>
      </c>
      <c r="D26" s="10">
        <f t="shared" si="0"/>
        <v>151591.30434782608</v>
      </c>
      <c r="E26" s="165">
        <f t="shared" si="1"/>
        <v>37046.185471303972</v>
      </c>
      <c r="F26" s="167"/>
    </row>
    <row r="27" spans="1:6" ht="15" customHeight="1" x14ac:dyDescent="0.25">
      <c r="A27" s="159" t="s">
        <v>27</v>
      </c>
      <c r="B27" s="104" t="s">
        <v>117</v>
      </c>
      <c r="C27" s="105"/>
      <c r="D27" s="10"/>
      <c r="E27" s="168">
        <f>SUM(E28:E32)</f>
        <v>240166.93743576121</v>
      </c>
      <c r="F27" s="167"/>
    </row>
    <row r="28" spans="1:6" ht="15" customHeight="1" x14ac:dyDescent="0.25">
      <c r="A28" s="159">
        <v>1</v>
      </c>
      <c r="B28" s="90" t="s">
        <v>118</v>
      </c>
      <c r="C28" s="106">
        <v>3.33</v>
      </c>
      <c r="D28" s="10">
        <f t="shared" si="0"/>
        <v>215726.08695652173</v>
      </c>
      <c r="E28" s="165">
        <f t="shared" si="1"/>
        <v>52719.571632240266</v>
      </c>
      <c r="F28" s="167"/>
    </row>
    <row r="29" spans="1:6" ht="13.5" x14ac:dyDescent="0.25">
      <c r="A29" s="160">
        <v>2</v>
      </c>
      <c r="B29" s="87" t="s">
        <v>119</v>
      </c>
      <c r="C29" s="105">
        <v>4.0599999999999996</v>
      </c>
      <c r="D29" s="10">
        <f t="shared" si="0"/>
        <v>263017.39130434778</v>
      </c>
      <c r="E29" s="165">
        <f t="shared" si="1"/>
        <v>64276.714963031664</v>
      </c>
      <c r="F29" s="167"/>
    </row>
    <row r="30" spans="1:6" ht="15" customHeight="1" x14ac:dyDescent="0.25">
      <c r="A30" s="159">
        <v>3</v>
      </c>
      <c r="B30" s="87" t="s">
        <v>120</v>
      </c>
      <c r="C30" s="106">
        <v>2.86</v>
      </c>
      <c r="D30" s="10">
        <f t="shared" si="0"/>
        <v>185278.26086956522</v>
      </c>
      <c r="E30" s="165">
        <f>D30*$H$7</f>
        <v>45278.671131593743</v>
      </c>
      <c r="F30" s="167"/>
    </row>
    <row r="31" spans="1:6" ht="15" customHeight="1" x14ac:dyDescent="0.25">
      <c r="A31" s="160">
        <v>4</v>
      </c>
      <c r="B31" s="87" t="s">
        <v>121</v>
      </c>
      <c r="C31" s="106">
        <v>2.66</v>
      </c>
      <c r="D31" s="10">
        <f t="shared" si="0"/>
        <v>172321.73913043478</v>
      </c>
      <c r="E31" s="165">
        <f t="shared" si="1"/>
        <v>42112.330493020752</v>
      </c>
      <c r="F31" s="167"/>
    </row>
    <row r="32" spans="1:6" ht="15" customHeight="1" x14ac:dyDescent="0.25">
      <c r="A32" s="159">
        <v>5</v>
      </c>
      <c r="B32" s="90" t="s">
        <v>122</v>
      </c>
      <c r="C32" s="105">
        <v>2.2599999999999998</v>
      </c>
      <c r="D32" s="10">
        <f t="shared" si="0"/>
        <v>146408.69565217389</v>
      </c>
      <c r="E32" s="165">
        <f t="shared" si="1"/>
        <v>35779.649215874771</v>
      </c>
      <c r="F32" s="167"/>
    </row>
    <row r="33" spans="1:42" ht="15" customHeight="1" x14ac:dyDescent="0.25">
      <c r="A33" s="159" t="s">
        <v>35</v>
      </c>
      <c r="B33" s="104" t="s">
        <v>123</v>
      </c>
      <c r="C33" s="105"/>
      <c r="D33" s="10"/>
      <c r="E33" s="168">
        <f>SUM(E34)</f>
        <v>49394.913961738632</v>
      </c>
      <c r="F33" s="169"/>
    </row>
    <row r="34" spans="1:42" ht="15" customHeight="1" x14ac:dyDescent="0.25">
      <c r="A34" s="160">
        <v>1</v>
      </c>
      <c r="B34" s="87" t="s">
        <v>145</v>
      </c>
      <c r="C34" s="105">
        <v>3.12</v>
      </c>
      <c r="D34" s="10">
        <f t="shared" si="0"/>
        <v>202121.73913043478</v>
      </c>
      <c r="E34" s="165">
        <f t="shared" si="1"/>
        <v>49394.913961738632</v>
      </c>
      <c r="F34" s="167"/>
    </row>
    <row r="35" spans="1:42" ht="13.5" x14ac:dyDescent="0.25">
      <c r="A35" s="159" t="s">
        <v>40</v>
      </c>
      <c r="B35" s="104" t="s">
        <v>124</v>
      </c>
      <c r="C35" s="106"/>
      <c r="D35" s="10"/>
      <c r="E35" s="168">
        <f>SUM(E36:E54)</f>
        <v>842879.87798812974</v>
      </c>
      <c r="F35" s="167"/>
    </row>
    <row r="36" spans="1:42" s="89" customFormat="1" ht="15" customHeight="1" x14ac:dyDescent="0.25">
      <c r="A36" s="160">
        <v>1</v>
      </c>
      <c r="B36" s="87" t="s">
        <v>125</v>
      </c>
      <c r="C36" s="106">
        <v>3.33</v>
      </c>
      <c r="D36" s="10">
        <f t="shared" si="0"/>
        <v>215726.08695652173</v>
      </c>
      <c r="E36" s="165">
        <f t="shared" si="1"/>
        <v>52719.571632240266</v>
      </c>
      <c r="F36" s="16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</row>
    <row r="37" spans="1:42" s="89" customFormat="1" ht="13.5" x14ac:dyDescent="0.25">
      <c r="A37" s="160">
        <v>2</v>
      </c>
      <c r="B37" s="87" t="s">
        <v>126</v>
      </c>
      <c r="C37" s="106">
        <v>3</v>
      </c>
      <c r="D37" s="10">
        <f t="shared" si="0"/>
        <v>194347.82608695651</v>
      </c>
      <c r="E37" s="165">
        <f t="shared" si="1"/>
        <v>47495.109578594835</v>
      </c>
      <c r="F37" s="16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</row>
    <row r="38" spans="1:42" s="89" customFormat="1" ht="15" customHeight="1" x14ac:dyDescent="0.25">
      <c r="A38" s="160">
        <v>3</v>
      </c>
      <c r="B38" s="87" t="s">
        <v>93</v>
      </c>
      <c r="C38" s="105">
        <v>4.0599999999999996</v>
      </c>
      <c r="D38" s="10">
        <f t="shared" si="0"/>
        <v>263017.39130434778</v>
      </c>
      <c r="E38" s="165">
        <f t="shared" si="1"/>
        <v>64276.714963031664</v>
      </c>
      <c r="F38" s="16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</row>
    <row r="39" spans="1:42" s="89" customFormat="1" ht="15" customHeight="1" x14ac:dyDescent="0.25">
      <c r="A39" s="160">
        <v>4</v>
      </c>
      <c r="B39" s="87" t="s">
        <v>127</v>
      </c>
      <c r="C39" s="106">
        <v>3</v>
      </c>
      <c r="D39" s="10">
        <f t="shared" si="0"/>
        <v>194347.82608695651</v>
      </c>
      <c r="E39" s="165">
        <f t="shared" si="1"/>
        <v>47495.109578594835</v>
      </c>
      <c r="F39" s="167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</row>
    <row r="40" spans="1:42" s="89" customFormat="1" ht="15" customHeight="1" x14ac:dyDescent="0.25">
      <c r="A40" s="160">
        <v>5</v>
      </c>
      <c r="B40" s="87" t="s">
        <v>128</v>
      </c>
      <c r="C40" s="106">
        <v>3</v>
      </c>
      <c r="D40" s="10">
        <f t="shared" si="0"/>
        <v>194347.82608695651</v>
      </c>
      <c r="E40" s="165">
        <f t="shared" si="1"/>
        <v>47495.109578594835</v>
      </c>
      <c r="F40" s="167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</row>
    <row r="41" spans="1:42" s="89" customFormat="1" ht="15" customHeight="1" x14ac:dyDescent="0.25">
      <c r="A41" s="160">
        <v>6</v>
      </c>
      <c r="B41" s="87" t="s">
        <v>129</v>
      </c>
      <c r="C41" s="106">
        <v>2.66</v>
      </c>
      <c r="D41" s="10">
        <f t="shared" si="0"/>
        <v>172321.73913043478</v>
      </c>
      <c r="E41" s="165">
        <f t="shared" si="1"/>
        <v>42112.330493020752</v>
      </c>
      <c r="F41" s="167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</row>
    <row r="42" spans="1:42" s="89" customFormat="1" ht="15" customHeight="1" x14ac:dyDescent="0.25">
      <c r="A42" s="160">
        <v>7</v>
      </c>
      <c r="B42" s="87" t="s">
        <v>130</v>
      </c>
      <c r="C42" s="105">
        <v>2.66</v>
      </c>
      <c r="D42" s="10">
        <f t="shared" si="0"/>
        <v>172321.73913043478</v>
      </c>
      <c r="E42" s="165">
        <f>D42*$H$7</f>
        <v>42112.330493020752</v>
      </c>
      <c r="F42" s="167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</row>
    <row r="43" spans="1:42" s="89" customFormat="1" ht="15" customHeight="1" x14ac:dyDescent="0.25">
      <c r="A43" s="160">
        <v>8</v>
      </c>
      <c r="B43" s="87" t="s">
        <v>131</v>
      </c>
      <c r="C43" s="105">
        <v>2.66</v>
      </c>
      <c r="D43" s="10">
        <f t="shared" si="0"/>
        <v>172321.73913043478</v>
      </c>
      <c r="E43" s="165">
        <f t="shared" si="1"/>
        <v>42112.330493020752</v>
      </c>
      <c r="F43" s="167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</row>
    <row r="44" spans="1:42" s="89" customFormat="1" ht="15" customHeight="1" x14ac:dyDescent="0.25">
      <c r="A44" s="160">
        <v>9</v>
      </c>
      <c r="B44" s="87" t="s">
        <v>132</v>
      </c>
      <c r="C44" s="105">
        <v>2.66</v>
      </c>
      <c r="D44" s="10">
        <f t="shared" si="0"/>
        <v>172321.73913043478</v>
      </c>
      <c r="E44" s="165">
        <f t="shared" si="1"/>
        <v>42112.330493020752</v>
      </c>
      <c r="F44" s="167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</row>
    <row r="45" spans="1:42" s="89" customFormat="1" ht="15" customHeight="1" x14ac:dyDescent="0.25">
      <c r="A45" s="160">
        <v>10</v>
      </c>
      <c r="B45" s="87" t="s">
        <v>133</v>
      </c>
      <c r="C45" s="105">
        <v>2.46</v>
      </c>
      <c r="D45" s="10">
        <f t="shared" si="0"/>
        <v>159365.21739130435</v>
      </c>
      <c r="E45" s="165">
        <f t="shared" si="1"/>
        <v>38945.989854447769</v>
      </c>
      <c r="F45" s="167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</row>
    <row r="46" spans="1:42" s="89" customFormat="1" ht="15" customHeight="1" x14ac:dyDescent="0.25">
      <c r="A46" s="160">
        <v>11</v>
      </c>
      <c r="B46" s="87" t="s">
        <v>134</v>
      </c>
      <c r="C46" s="105">
        <v>3.12</v>
      </c>
      <c r="D46" s="10">
        <f t="shared" si="0"/>
        <v>202121.73913043478</v>
      </c>
      <c r="E46" s="165">
        <f t="shared" si="1"/>
        <v>49394.913961738632</v>
      </c>
      <c r="F46" s="167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</row>
    <row r="47" spans="1:42" s="89" customFormat="1" ht="15" customHeight="1" x14ac:dyDescent="0.25">
      <c r="A47" s="160">
        <v>12</v>
      </c>
      <c r="B47" s="87" t="s">
        <v>135</v>
      </c>
      <c r="C47" s="105">
        <v>2.66</v>
      </c>
      <c r="D47" s="10">
        <f t="shared" si="0"/>
        <v>172321.73913043478</v>
      </c>
      <c r="E47" s="165">
        <f t="shared" si="1"/>
        <v>42112.330493020752</v>
      </c>
      <c r="F47" s="167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</row>
    <row r="48" spans="1:42" s="89" customFormat="1" ht="15" customHeight="1" x14ac:dyDescent="0.25">
      <c r="A48" s="160">
        <v>13</v>
      </c>
      <c r="B48" s="87" t="s">
        <v>180</v>
      </c>
      <c r="C48" s="105">
        <v>2.67</v>
      </c>
      <c r="D48" s="10">
        <f t="shared" si="0"/>
        <v>172969.5652173913</v>
      </c>
      <c r="E48" s="165">
        <f t="shared" si="1"/>
        <v>42270.647524949403</v>
      </c>
      <c r="F48" s="167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</row>
    <row r="49" spans="1:42" s="89" customFormat="1" ht="15" customHeight="1" x14ac:dyDescent="0.25">
      <c r="A49" s="160">
        <v>14</v>
      </c>
      <c r="B49" s="87" t="s">
        <v>136</v>
      </c>
      <c r="C49" s="105">
        <v>2.67</v>
      </c>
      <c r="D49" s="10">
        <f t="shared" si="0"/>
        <v>172969.5652173913</v>
      </c>
      <c r="E49" s="165">
        <f t="shared" si="1"/>
        <v>42270.647524949403</v>
      </c>
      <c r="F49" s="16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</row>
    <row r="50" spans="1:42" s="89" customFormat="1" ht="15" customHeight="1" x14ac:dyDescent="0.25">
      <c r="A50" s="160">
        <v>15</v>
      </c>
      <c r="B50" s="87" t="s">
        <v>137</v>
      </c>
      <c r="C50" s="106">
        <v>3.63</v>
      </c>
      <c r="D50" s="10">
        <f t="shared" si="0"/>
        <v>235160.86956521738</v>
      </c>
      <c r="E50" s="165">
        <f t="shared" si="1"/>
        <v>57469.082590099752</v>
      </c>
      <c r="F50" s="167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</row>
    <row r="51" spans="1:42" s="89" customFormat="1" ht="15" customHeight="1" x14ac:dyDescent="0.25">
      <c r="A51" s="160">
        <v>16</v>
      </c>
      <c r="B51" s="87" t="s">
        <v>138</v>
      </c>
      <c r="C51" s="106">
        <v>2.2599999999999998</v>
      </c>
      <c r="D51" s="10">
        <f t="shared" si="0"/>
        <v>146408.69565217389</v>
      </c>
      <c r="E51" s="165">
        <f t="shared" si="1"/>
        <v>35779.649215874771</v>
      </c>
      <c r="F51" s="167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</row>
    <row r="52" spans="1:42" s="89" customFormat="1" ht="15" customHeight="1" x14ac:dyDescent="0.25">
      <c r="A52" s="160">
        <v>17</v>
      </c>
      <c r="B52" s="90" t="s">
        <v>139</v>
      </c>
      <c r="C52" s="105">
        <v>2.06</v>
      </c>
      <c r="D52" s="10">
        <f t="shared" si="0"/>
        <v>133452.17391304349</v>
      </c>
      <c r="E52" s="165">
        <f t="shared" si="1"/>
        <v>32613.308577301788</v>
      </c>
      <c r="F52" s="167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</row>
    <row r="53" spans="1:42" s="89" customFormat="1" ht="15" customHeight="1" x14ac:dyDescent="0.25">
      <c r="A53" s="160">
        <v>18</v>
      </c>
      <c r="B53" s="90" t="s">
        <v>140</v>
      </c>
      <c r="C53" s="106">
        <v>2.34</v>
      </c>
      <c r="D53" s="10">
        <f t="shared" si="0"/>
        <v>151591.30434782608</v>
      </c>
      <c r="E53" s="165">
        <f t="shared" si="1"/>
        <v>37046.185471303972</v>
      </c>
      <c r="F53" s="167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</row>
    <row r="54" spans="1:42" s="89" customFormat="1" ht="15" customHeight="1" x14ac:dyDescent="0.25">
      <c r="A54" s="160">
        <v>19</v>
      </c>
      <c r="B54" s="90" t="s">
        <v>141</v>
      </c>
      <c r="C54" s="106">
        <v>2.34</v>
      </c>
      <c r="D54" s="10">
        <f t="shared" si="0"/>
        <v>151591.30434782608</v>
      </c>
      <c r="E54" s="165">
        <f t="shared" si="1"/>
        <v>37046.185471303972</v>
      </c>
      <c r="F54" s="167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</row>
    <row r="55" spans="1:42" s="89" customFormat="1" ht="15" customHeight="1" x14ac:dyDescent="0.25">
      <c r="A55" s="159" t="s">
        <v>48</v>
      </c>
      <c r="B55" s="104" t="s">
        <v>142</v>
      </c>
      <c r="C55" s="106"/>
      <c r="D55" s="10"/>
      <c r="E55" s="168">
        <f>SUM(E56:E67)</f>
        <v>610312.15808494366</v>
      </c>
      <c r="F55" s="167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</row>
    <row r="56" spans="1:42" s="89" customFormat="1" ht="15" customHeight="1" x14ac:dyDescent="0.25">
      <c r="A56" s="160">
        <v>1</v>
      </c>
      <c r="B56" s="87" t="s">
        <v>143</v>
      </c>
      <c r="C56" s="106">
        <v>4.32</v>
      </c>
      <c r="D56" s="10">
        <f t="shared" si="0"/>
        <v>279860.86956521741</v>
      </c>
      <c r="E56" s="165">
        <f t="shared" si="1"/>
        <v>68392.957793176567</v>
      </c>
      <c r="F56" s="167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</row>
    <row r="57" spans="1:42" s="89" customFormat="1" ht="13.5" x14ac:dyDescent="0.25">
      <c r="A57" s="160">
        <v>2</v>
      </c>
      <c r="B57" s="87" t="s">
        <v>144</v>
      </c>
      <c r="C57" s="106">
        <v>2.67</v>
      </c>
      <c r="D57" s="10">
        <f t="shared" si="0"/>
        <v>172969.5652173913</v>
      </c>
      <c r="E57" s="165">
        <f t="shared" si="1"/>
        <v>42270.647524949403</v>
      </c>
      <c r="F57" s="167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</row>
    <row r="58" spans="1:42" s="89" customFormat="1" ht="15" customHeight="1" x14ac:dyDescent="0.25">
      <c r="A58" s="160">
        <v>3</v>
      </c>
      <c r="B58" s="87" t="s">
        <v>146</v>
      </c>
      <c r="C58" s="106">
        <v>3</v>
      </c>
      <c r="D58" s="10">
        <f t="shared" si="0"/>
        <v>194347.82608695651</v>
      </c>
      <c r="E58" s="165">
        <f t="shared" si="1"/>
        <v>47495.109578594835</v>
      </c>
      <c r="F58" s="167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</row>
    <row r="59" spans="1:42" s="89" customFormat="1" ht="15" customHeight="1" x14ac:dyDescent="0.25">
      <c r="A59" s="160">
        <v>4</v>
      </c>
      <c r="B59" s="87" t="s">
        <v>147</v>
      </c>
      <c r="C59" s="105">
        <v>2.67</v>
      </c>
      <c r="D59" s="10">
        <f t="shared" si="0"/>
        <v>172969.5652173913</v>
      </c>
      <c r="E59" s="165">
        <f t="shared" si="1"/>
        <v>42270.647524949403</v>
      </c>
      <c r="F59" s="167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</row>
    <row r="60" spans="1:42" s="89" customFormat="1" ht="15" customHeight="1" x14ac:dyDescent="0.25">
      <c r="A60" s="160">
        <v>5</v>
      </c>
      <c r="B60" s="87" t="s">
        <v>148</v>
      </c>
      <c r="C60" s="106">
        <v>4.0599999999999996</v>
      </c>
      <c r="D60" s="10">
        <f t="shared" si="0"/>
        <v>263017.39130434778</v>
      </c>
      <c r="E60" s="165">
        <f t="shared" si="1"/>
        <v>64276.714963031664</v>
      </c>
      <c r="F60" s="167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</row>
    <row r="61" spans="1:42" s="89" customFormat="1" ht="15" customHeight="1" x14ac:dyDescent="0.25">
      <c r="A61" s="160">
        <v>6</v>
      </c>
      <c r="B61" s="87" t="s">
        <v>149</v>
      </c>
      <c r="C61" s="105">
        <v>3.66</v>
      </c>
      <c r="D61" s="10">
        <f t="shared" si="0"/>
        <v>237104.34782608695</v>
      </c>
      <c r="E61" s="165">
        <f t="shared" si="1"/>
        <v>57944.033685885697</v>
      </c>
      <c r="F61" s="167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</row>
    <row r="62" spans="1:42" s="89" customFormat="1" ht="15" customHeight="1" x14ac:dyDescent="0.25">
      <c r="A62" s="160">
        <v>7</v>
      </c>
      <c r="B62" s="87" t="s">
        <v>150</v>
      </c>
      <c r="C62" s="105">
        <v>3.06</v>
      </c>
      <c r="D62" s="10">
        <f t="shared" si="0"/>
        <v>198234.78260869565</v>
      </c>
      <c r="E62" s="165">
        <f t="shared" si="1"/>
        <v>48445.011770166733</v>
      </c>
      <c r="F62" s="167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</row>
    <row r="63" spans="1:42" s="89" customFormat="1" ht="15" customHeight="1" x14ac:dyDescent="0.25">
      <c r="A63" s="160">
        <v>8</v>
      </c>
      <c r="B63" s="87" t="s">
        <v>151</v>
      </c>
      <c r="C63" s="105">
        <v>2.86</v>
      </c>
      <c r="D63" s="10">
        <f t="shared" si="0"/>
        <v>185278.26086956522</v>
      </c>
      <c r="E63" s="165">
        <f t="shared" si="1"/>
        <v>45278.671131593743</v>
      </c>
      <c r="F63" s="167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</row>
    <row r="64" spans="1:42" s="89" customFormat="1" ht="15" customHeight="1" x14ac:dyDescent="0.25">
      <c r="A64" s="160">
        <v>9</v>
      </c>
      <c r="B64" s="87" t="s">
        <v>152</v>
      </c>
      <c r="C64" s="105">
        <v>2.66</v>
      </c>
      <c r="D64" s="10">
        <f t="shared" si="0"/>
        <v>172321.73913043478</v>
      </c>
      <c r="E64" s="165">
        <f t="shared" si="1"/>
        <v>42112.330493020752</v>
      </c>
      <c r="F64" s="167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</row>
    <row r="65" spans="1:42" s="89" customFormat="1" ht="15" customHeight="1" x14ac:dyDescent="0.25">
      <c r="A65" s="160">
        <v>10</v>
      </c>
      <c r="B65" s="87" t="s">
        <v>153</v>
      </c>
      <c r="C65" s="106">
        <v>2.86</v>
      </c>
      <c r="D65" s="10">
        <f t="shared" si="0"/>
        <v>185278.26086956522</v>
      </c>
      <c r="E65" s="165">
        <f t="shared" si="1"/>
        <v>45278.671131593743</v>
      </c>
      <c r="F65" s="167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</row>
    <row r="66" spans="1:42" s="89" customFormat="1" ht="15" customHeight="1" x14ac:dyDescent="0.25">
      <c r="A66" s="160">
        <v>11</v>
      </c>
      <c r="B66" s="87" t="s">
        <v>154</v>
      </c>
      <c r="C66" s="105">
        <v>4.0599999999999996</v>
      </c>
      <c r="D66" s="10">
        <f t="shared" si="0"/>
        <v>263017.39130434778</v>
      </c>
      <c r="E66" s="165">
        <f t="shared" si="1"/>
        <v>64276.714963031664</v>
      </c>
      <c r="F66" s="167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</row>
    <row r="67" spans="1:42" s="89" customFormat="1" ht="15" customHeight="1" x14ac:dyDescent="0.25">
      <c r="A67" s="160">
        <v>12</v>
      </c>
      <c r="B67" s="90" t="s">
        <v>156</v>
      </c>
      <c r="C67" s="106">
        <v>2.67</v>
      </c>
      <c r="D67" s="10">
        <f t="shared" si="0"/>
        <v>172969.5652173913</v>
      </c>
      <c r="E67" s="165">
        <f t="shared" si="1"/>
        <v>42270.647524949403</v>
      </c>
      <c r="F67" s="167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</row>
    <row r="68" spans="1:42" s="89" customFormat="1" ht="15" customHeight="1" x14ac:dyDescent="0.25">
      <c r="A68" s="159" t="s">
        <v>55</v>
      </c>
      <c r="B68" s="104" t="s">
        <v>157</v>
      </c>
      <c r="C68" s="106"/>
      <c r="D68" s="10"/>
      <c r="E68" s="168">
        <f>SUM(E69:E79)</f>
        <v>547935.24750505562</v>
      </c>
      <c r="F68" s="16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</row>
    <row r="69" spans="1:42" s="89" customFormat="1" ht="15" customHeight="1" x14ac:dyDescent="0.25">
      <c r="A69" s="160">
        <v>1</v>
      </c>
      <c r="B69" s="87" t="s">
        <v>158</v>
      </c>
      <c r="C69" s="106">
        <v>3</v>
      </c>
      <c r="D69" s="10">
        <f t="shared" si="0"/>
        <v>194347.82608695651</v>
      </c>
      <c r="E69" s="165">
        <f t="shared" si="1"/>
        <v>47495.109578594835</v>
      </c>
      <c r="F69" s="167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</row>
    <row r="70" spans="1:42" s="89" customFormat="1" ht="15" customHeight="1" x14ac:dyDescent="0.25">
      <c r="A70" s="160">
        <v>2</v>
      </c>
      <c r="B70" s="90" t="s">
        <v>159</v>
      </c>
      <c r="C70" s="106">
        <v>4.0599999999999996</v>
      </c>
      <c r="D70" s="10">
        <f t="shared" si="0"/>
        <v>263017.39130434778</v>
      </c>
      <c r="E70" s="165">
        <f t="shared" si="1"/>
        <v>64276.714963031664</v>
      </c>
      <c r="F70" s="167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</row>
    <row r="71" spans="1:42" s="89" customFormat="1" ht="13.5" x14ac:dyDescent="0.25">
      <c r="A71" s="160">
        <v>3</v>
      </c>
      <c r="B71" s="87" t="s">
        <v>160</v>
      </c>
      <c r="C71" s="106">
        <v>2.66</v>
      </c>
      <c r="D71" s="10">
        <f t="shared" si="0"/>
        <v>172321.73913043478</v>
      </c>
      <c r="E71" s="165">
        <f t="shared" si="1"/>
        <v>42112.330493020752</v>
      </c>
      <c r="F71" s="167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</row>
    <row r="72" spans="1:42" s="89" customFormat="1" ht="15" customHeight="1" x14ac:dyDescent="0.25">
      <c r="A72" s="160">
        <v>5</v>
      </c>
      <c r="B72" s="87" t="s">
        <v>161</v>
      </c>
      <c r="C72" s="105">
        <v>4.0599999999999996</v>
      </c>
      <c r="D72" s="10">
        <f t="shared" si="0"/>
        <v>263017.39130434778</v>
      </c>
      <c r="E72" s="165">
        <f t="shared" si="1"/>
        <v>64276.714963031664</v>
      </c>
      <c r="F72" s="167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</row>
    <row r="73" spans="1:42" s="89" customFormat="1" ht="15" customHeight="1" x14ac:dyDescent="0.25">
      <c r="A73" s="160">
        <v>6</v>
      </c>
      <c r="B73" s="87" t="s">
        <v>162</v>
      </c>
      <c r="C73" s="105">
        <v>3.06</v>
      </c>
      <c r="D73" s="10">
        <f t="shared" ref="D73:D135" si="2">C73*1490000/23</f>
        <v>198234.78260869565</v>
      </c>
      <c r="E73" s="165">
        <f t="shared" ref="E73:E135" si="3">D73*$H$7</f>
        <v>48445.011770166733</v>
      </c>
      <c r="F73" s="167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</row>
    <row r="74" spans="1:42" s="89" customFormat="1" ht="15" customHeight="1" x14ac:dyDescent="0.25">
      <c r="A74" s="160">
        <v>7</v>
      </c>
      <c r="B74" s="90" t="s">
        <v>163</v>
      </c>
      <c r="C74" s="106">
        <v>4.0599999999999996</v>
      </c>
      <c r="D74" s="10">
        <f t="shared" si="2"/>
        <v>263017.39130434778</v>
      </c>
      <c r="E74" s="165">
        <f t="shared" si="3"/>
        <v>64276.714963031664</v>
      </c>
      <c r="F74" s="167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</row>
    <row r="75" spans="1:42" s="89" customFormat="1" ht="15" customHeight="1" x14ac:dyDescent="0.25">
      <c r="A75" s="160">
        <v>8</v>
      </c>
      <c r="B75" s="90" t="s">
        <v>164</v>
      </c>
      <c r="C75" s="106">
        <v>4.0599999999999996</v>
      </c>
      <c r="D75" s="10">
        <f t="shared" si="2"/>
        <v>263017.39130434778</v>
      </c>
      <c r="E75" s="165">
        <f t="shared" si="3"/>
        <v>64276.714963031664</v>
      </c>
      <c r="F75" s="167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</row>
    <row r="76" spans="1:42" s="89" customFormat="1" ht="15" customHeight="1" x14ac:dyDescent="0.25">
      <c r="A76" s="160">
        <v>9</v>
      </c>
      <c r="B76" s="90" t="s">
        <v>165</v>
      </c>
      <c r="C76" s="105">
        <v>2.86</v>
      </c>
      <c r="D76" s="10">
        <f t="shared" si="2"/>
        <v>185278.26086956522</v>
      </c>
      <c r="E76" s="165">
        <f t="shared" si="3"/>
        <v>45278.671131593743</v>
      </c>
      <c r="F76" s="167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</row>
    <row r="77" spans="1:42" s="89" customFormat="1" ht="15" customHeight="1" x14ac:dyDescent="0.25">
      <c r="A77" s="160">
        <v>10</v>
      </c>
      <c r="B77" s="90" t="s">
        <v>155</v>
      </c>
      <c r="C77" s="106">
        <v>2.67</v>
      </c>
      <c r="D77" s="10">
        <f t="shared" si="2"/>
        <v>172969.5652173913</v>
      </c>
      <c r="E77" s="165">
        <f t="shared" si="3"/>
        <v>42270.647524949403</v>
      </c>
      <c r="F77" s="167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</row>
    <row r="78" spans="1:42" s="89" customFormat="1" ht="15" customHeight="1" x14ac:dyDescent="0.25">
      <c r="A78" s="160">
        <v>11</v>
      </c>
      <c r="B78" s="90" t="s">
        <v>166</v>
      </c>
      <c r="C78" s="106">
        <v>2.06</v>
      </c>
      <c r="D78" s="10">
        <f t="shared" si="2"/>
        <v>133452.17391304349</v>
      </c>
      <c r="E78" s="165">
        <f t="shared" si="3"/>
        <v>32613.308577301788</v>
      </c>
      <c r="F78" s="167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</row>
    <row r="79" spans="1:42" s="89" customFormat="1" ht="15" customHeight="1" x14ac:dyDescent="0.25">
      <c r="A79" s="160">
        <v>12</v>
      </c>
      <c r="B79" s="90" t="s">
        <v>167</v>
      </c>
      <c r="C79" s="106">
        <v>2.06</v>
      </c>
      <c r="D79" s="10">
        <f t="shared" si="2"/>
        <v>133452.17391304349</v>
      </c>
      <c r="E79" s="165">
        <f t="shared" si="3"/>
        <v>32613.308577301788</v>
      </c>
      <c r="F79" s="167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</row>
    <row r="80" spans="1:42" s="89" customFormat="1" ht="15" customHeight="1" x14ac:dyDescent="0.25">
      <c r="A80" s="159" t="s">
        <v>63</v>
      </c>
      <c r="B80" s="104" t="s">
        <v>168</v>
      </c>
      <c r="C80" s="106"/>
      <c r="D80" s="10"/>
      <c r="E80" s="168">
        <f>SUM(E81:E87)</f>
        <v>358271.44325453369</v>
      </c>
      <c r="F80" s="167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</row>
    <row r="81" spans="1:42" s="89" customFormat="1" ht="15" customHeight="1" x14ac:dyDescent="0.25">
      <c r="A81" s="160">
        <v>1</v>
      </c>
      <c r="B81" s="87" t="s">
        <v>169</v>
      </c>
      <c r="C81" s="105">
        <v>4.6500000000000004</v>
      </c>
      <c r="D81" s="10">
        <f t="shared" si="2"/>
        <v>301239.13043478265</v>
      </c>
      <c r="E81" s="165">
        <f t="shared" si="3"/>
        <v>73617.419846822013</v>
      </c>
      <c r="F81" s="167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</row>
    <row r="82" spans="1:42" s="89" customFormat="1" ht="15" customHeight="1" x14ac:dyDescent="0.25">
      <c r="A82" s="160">
        <v>2</v>
      </c>
      <c r="B82" s="87" t="s">
        <v>170</v>
      </c>
      <c r="C82" s="106">
        <v>3</v>
      </c>
      <c r="D82" s="10">
        <f t="shared" si="2"/>
        <v>194347.82608695651</v>
      </c>
      <c r="E82" s="165">
        <f t="shared" si="3"/>
        <v>47495.109578594835</v>
      </c>
      <c r="F82" s="167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</row>
    <row r="83" spans="1:42" s="89" customFormat="1" ht="15" customHeight="1" x14ac:dyDescent="0.25">
      <c r="A83" s="160">
        <v>3</v>
      </c>
      <c r="B83" s="87" t="s">
        <v>171</v>
      </c>
      <c r="C83" s="106">
        <v>3.46</v>
      </c>
      <c r="D83" s="10">
        <f t="shared" si="2"/>
        <v>224147.82608695651</v>
      </c>
      <c r="E83" s="165">
        <f t="shared" si="3"/>
        <v>54777.693047312707</v>
      </c>
      <c r="F83" s="167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</row>
    <row r="84" spans="1:42" s="89" customFormat="1" ht="13.5" x14ac:dyDescent="0.25">
      <c r="A84" s="160">
        <v>6</v>
      </c>
      <c r="B84" s="87" t="s">
        <v>172</v>
      </c>
      <c r="C84" s="106">
        <v>2.46</v>
      </c>
      <c r="D84" s="10">
        <f t="shared" si="2"/>
        <v>159365.21739130435</v>
      </c>
      <c r="E84" s="165">
        <f t="shared" si="3"/>
        <v>38945.989854447769</v>
      </c>
      <c r="F84" s="167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</row>
    <row r="85" spans="1:42" s="89" customFormat="1" ht="15" customHeight="1" x14ac:dyDescent="0.25">
      <c r="A85" s="160">
        <v>7</v>
      </c>
      <c r="B85" s="87" t="s">
        <v>173</v>
      </c>
      <c r="C85" s="105">
        <v>2.66</v>
      </c>
      <c r="D85" s="10">
        <f t="shared" si="2"/>
        <v>172321.73913043478</v>
      </c>
      <c r="E85" s="165">
        <f t="shared" si="3"/>
        <v>42112.330493020752</v>
      </c>
      <c r="F85" s="167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</row>
    <row r="86" spans="1:42" s="89" customFormat="1" ht="15" customHeight="1" x14ac:dyDescent="0.25">
      <c r="A86" s="160">
        <v>8</v>
      </c>
      <c r="B86" s="87" t="s">
        <v>174</v>
      </c>
      <c r="C86" s="106">
        <v>4.0599999999999996</v>
      </c>
      <c r="D86" s="10">
        <f t="shared" si="2"/>
        <v>263017.39130434778</v>
      </c>
      <c r="E86" s="165">
        <f t="shared" si="3"/>
        <v>64276.714963031664</v>
      </c>
      <c r="F86" s="167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</row>
    <row r="87" spans="1:42" s="89" customFormat="1" ht="15" customHeight="1" x14ac:dyDescent="0.25">
      <c r="A87" s="160">
        <v>9</v>
      </c>
      <c r="B87" s="90" t="s">
        <v>175</v>
      </c>
      <c r="C87" s="106">
        <v>2.34</v>
      </c>
      <c r="D87" s="10">
        <f t="shared" si="2"/>
        <v>151591.30434782608</v>
      </c>
      <c r="E87" s="165">
        <f t="shared" si="3"/>
        <v>37046.185471303972</v>
      </c>
      <c r="F87" s="167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</row>
    <row r="88" spans="1:42" s="89" customFormat="1" ht="15" customHeight="1" x14ac:dyDescent="0.25">
      <c r="A88" s="159" t="s">
        <v>69</v>
      </c>
      <c r="B88" s="104" t="s">
        <v>176</v>
      </c>
      <c r="C88" s="106"/>
      <c r="D88" s="10"/>
      <c r="E88" s="168">
        <f>SUM(E89:E100)</f>
        <v>650049.73309903475</v>
      </c>
      <c r="F88" s="167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</row>
    <row r="89" spans="1:42" s="89" customFormat="1" ht="15" customHeight="1" x14ac:dyDescent="0.25">
      <c r="A89" s="160">
        <v>1</v>
      </c>
      <c r="B89" s="87" t="s">
        <v>177</v>
      </c>
      <c r="C89" s="106">
        <v>4.6500000000000004</v>
      </c>
      <c r="D89" s="10">
        <f t="shared" si="2"/>
        <v>301239.13043478265</v>
      </c>
      <c r="E89" s="165">
        <f t="shared" si="3"/>
        <v>73617.419846822013</v>
      </c>
      <c r="F89" s="167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</row>
    <row r="90" spans="1:42" s="89" customFormat="1" ht="15" customHeight="1" x14ac:dyDescent="0.25">
      <c r="A90" s="160">
        <v>2</v>
      </c>
      <c r="B90" s="87" t="s">
        <v>178</v>
      </c>
      <c r="C90" s="106">
        <v>3</v>
      </c>
      <c r="D90" s="10">
        <f t="shared" si="2"/>
        <v>194347.82608695651</v>
      </c>
      <c r="E90" s="165">
        <f t="shared" si="3"/>
        <v>47495.109578594835</v>
      </c>
      <c r="F90" s="167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</row>
    <row r="91" spans="1:42" s="89" customFormat="1" ht="15" customHeight="1" x14ac:dyDescent="0.25">
      <c r="A91" s="160">
        <v>3</v>
      </c>
      <c r="B91" s="87" t="s">
        <v>13</v>
      </c>
      <c r="C91" s="106">
        <v>4.0599999999999996</v>
      </c>
      <c r="D91" s="10">
        <f t="shared" si="2"/>
        <v>263017.39130434778</v>
      </c>
      <c r="E91" s="165">
        <f t="shared" si="3"/>
        <v>64276.714963031664</v>
      </c>
      <c r="F91" s="167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</row>
    <row r="92" spans="1:42" s="89" customFormat="1" ht="15" customHeight="1" x14ac:dyDescent="0.25">
      <c r="A92" s="160">
        <v>4</v>
      </c>
      <c r="B92" s="87" t="s">
        <v>179</v>
      </c>
      <c r="C92" s="106">
        <v>3.33</v>
      </c>
      <c r="D92" s="10">
        <f t="shared" si="2"/>
        <v>215726.08695652173</v>
      </c>
      <c r="E92" s="165">
        <f t="shared" si="3"/>
        <v>52719.571632240266</v>
      </c>
      <c r="F92" s="167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</row>
    <row r="93" spans="1:42" s="89" customFormat="1" ht="13.5" x14ac:dyDescent="0.25">
      <c r="A93" s="160">
        <v>5</v>
      </c>
      <c r="B93" s="87" t="s">
        <v>181</v>
      </c>
      <c r="C93" s="105">
        <v>2.2599999999999998</v>
      </c>
      <c r="D93" s="10">
        <f t="shared" si="2"/>
        <v>146408.69565217389</v>
      </c>
      <c r="E93" s="165">
        <f t="shared" si="3"/>
        <v>35779.649215874771</v>
      </c>
      <c r="F93" s="167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</row>
    <row r="94" spans="1:42" ht="15" customHeight="1" x14ac:dyDescent="0.25">
      <c r="A94" s="160">
        <v>6</v>
      </c>
      <c r="B94" s="87" t="s">
        <v>183</v>
      </c>
      <c r="C94" s="106">
        <v>2.66</v>
      </c>
      <c r="D94" s="10">
        <f t="shared" si="2"/>
        <v>172321.73913043478</v>
      </c>
      <c r="E94" s="165">
        <f t="shared" si="3"/>
        <v>42112.330493020752</v>
      </c>
      <c r="F94" s="167"/>
    </row>
    <row r="95" spans="1:42" ht="15" customHeight="1" x14ac:dyDescent="0.25">
      <c r="A95" s="160">
        <v>7</v>
      </c>
      <c r="B95" s="87" t="s">
        <v>184</v>
      </c>
      <c r="C95" s="106">
        <v>4.0599999999999996</v>
      </c>
      <c r="D95" s="10">
        <f t="shared" si="2"/>
        <v>263017.39130434778</v>
      </c>
      <c r="E95" s="165">
        <f t="shared" si="3"/>
        <v>64276.714963031664</v>
      </c>
      <c r="F95" s="167"/>
    </row>
    <row r="96" spans="1:42" ht="15" customHeight="1" x14ac:dyDescent="0.25">
      <c r="A96" s="160">
        <v>8</v>
      </c>
      <c r="B96" s="87" t="s">
        <v>6</v>
      </c>
      <c r="C96" s="106">
        <v>2.66</v>
      </c>
      <c r="D96" s="10">
        <f t="shared" si="2"/>
        <v>172321.73913043478</v>
      </c>
      <c r="E96" s="165">
        <f t="shared" si="3"/>
        <v>42112.330493020752</v>
      </c>
      <c r="F96" s="167"/>
    </row>
    <row r="97" spans="1:52" ht="15" customHeight="1" x14ac:dyDescent="0.25">
      <c r="A97" s="160">
        <v>9</v>
      </c>
      <c r="B97" s="87" t="s">
        <v>185</v>
      </c>
      <c r="C97" s="106">
        <v>4.6500000000000004</v>
      </c>
      <c r="D97" s="10">
        <f t="shared" si="2"/>
        <v>301239.13043478265</v>
      </c>
      <c r="E97" s="165">
        <f t="shared" si="3"/>
        <v>73617.419846822013</v>
      </c>
      <c r="F97" s="167"/>
    </row>
    <row r="98" spans="1:52" ht="15" customHeight="1" x14ac:dyDescent="0.25">
      <c r="A98" s="160">
        <v>10</v>
      </c>
      <c r="B98" s="87" t="s">
        <v>16</v>
      </c>
      <c r="C98" s="106">
        <v>3.33</v>
      </c>
      <c r="D98" s="10">
        <f t="shared" si="2"/>
        <v>215726.08695652173</v>
      </c>
      <c r="E98" s="165">
        <f t="shared" si="3"/>
        <v>52719.571632240266</v>
      </c>
      <c r="F98" s="167"/>
    </row>
    <row r="99" spans="1:52" ht="15" customHeight="1" x14ac:dyDescent="0.25">
      <c r="A99" s="160">
        <v>11</v>
      </c>
      <c r="B99" s="90" t="s">
        <v>186</v>
      </c>
      <c r="C99" s="105">
        <v>4.0599999999999996</v>
      </c>
      <c r="D99" s="10">
        <f t="shared" si="2"/>
        <v>263017.39130434778</v>
      </c>
      <c r="E99" s="165">
        <f t="shared" si="3"/>
        <v>64276.714963031664</v>
      </c>
      <c r="F99" s="167"/>
    </row>
    <row r="100" spans="1:52" ht="15" customHeight="1" x14ac:dyDescent="0.25">
      <c r="A100" s="160">
        <v>12</v>
      </c>
      <c r="B100" s="90" t="s">
        <v>187</v>
      </c>
      <c r="C100" s="106">
        <v>2.34</v>
      </c>
      <c r="D100" s="10">
        <f t="shared" si="2"/>
        <v>151591.30434782608</v>
      </c>
      <c r="E100" s="165">
        <f t="shared" si="3"/>
        <v>37046.185471303972</v>
      </c>
      <c r="F100" s="167"/>
    </row>
    <row r="101" spans="1:52" ht="15" customHeight="1" x14ac:dyDescent="0.25">
      <c r="A101" s="159" t="s">
        <v>77</v>
      </c>
      <c r="B101" s="104" t="s">
        <v>188</v>
      </c>
      <c r="C101" s="87"/>
      <c r="D101" s="10"/>
      <c r="E101" s="168">
        <f>SUM(E102:E114)</f>
        <v>635009.61506581295</v>
      </c>
      <c r="F101" s="167"/>
    </row>
    <row r="102" spans="1:52" ht="15" customHeight="1" x14ac:dyDescent="0.25">
      <c r="A102" s="159">
        <v>1</v>
      </c>
      <c r="B102" s="87" t="s">
        <v>189</v>
      </c>
      <c r="C102" s="106">
        <v>3.33</v>
      </c>
      <c r="D102" s="10">
        <f t="shared" si="2"/>
        <v>215726.08695652173</v>
      </c>
      <c r="E102" s="165">
        <f t="shared" si="3"/>
        <v>52719.571632240266</v>
      </c>
      <c r="F102" s="167"/>
    </row>
    <row r="103" spans="1:52" ht="15" customHeight="1" x14ac:dyDescent="0.25">
      <c r="A103" s="159">
        <v>2</v>
      </c>
      <c r="B103" s="90" t="s">
        <v>190</v>
      </c>
      <c r="C103" s="105">
        <v>3.26</v>
      </c>
      <c r="D103" s="10">
        <f t="shared" si="2"/>
        <v>211191.30434782608</v>
      </c>
      <c r="E103" s="165">
        <f t="shared" si="3"/>
        <v>51611.352408739724</v>
      </c>
      <c r="F103" s="167"/>
    </row>
    <row r="104" spans="1:52" s="91" customFormat="1" ht="15" customHeight="1" x14ac:dyDescent="0.25">
      <c r="A104" s="159">
        <v>3</v>
      </c>
      <c r="B104" s="87" t="s">
        <v>191</v>
      </c>
      <c r="C104" s="105">
        <v>2.67</v>
      </c>
      <c r="D104" s="10">
        <f t="shared" si="2"/>
        <v>172969.5652173913</v>
      </c>
      <c r="E104" s="165">
        <f t="shared" si="3"/>
        <v>42270.647524949403</v>
      </c>
      <c r="F104" s="167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</row>
    <row r="105" spans="1:52" s="91" customFormat="1" ht="15" customHeight="1" x14ac:dyDescent="0.25">
      <c r="A105" s="159">
        <v>4</v>
      </c>
      <c r="B105" s="87" t="s">
        <v>192</v>
      </c>
      <c r="C105" s="106">
        <v>3.12</v>
      </c>
      <c r="D105" s="10">
        <f t="shared" si="2"/>
        <v>202121.73913043478</v>
      </c>
      <c r="E105" s="165">
        <f t="shared" si="3"/>
        <v>49394.913961738632</v>
      </c>
      <c r="F105" s="167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</row>
    <row r="106" spans="1:52" s="91" customFormat="1" ht="15" customHeight="1" x14ac:dyDescent="0.25">
      <c r="A106" s="159">
        <v>6</v>
      </c>
      <c r="B106" s="87" t="s">
        <v>193</v>
      </c>
      <c r="C106" s="105">
        <v>2.66</v>
      </c>
      <c r="D106" s="10">
        <f t="shared" si="2"/>
        <v>172321.73913043478</v>
      </c>
      <c r="E106" s="165">
        <f t="shared" si="3"/>
        <v>42112.330493020752</v>
      </c>
      <c r="F106" s="167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</row>
    <row r="107" spans="1:52" s="91" customFormat="1" ht="15" customHeight="1" x14ac:dyDescent="0.25">
      <c r="A107" s="159">
        <v>7</v>
      </c>
      <c r="B107" s="87" t="s">
        <v>194</v>
      </c>
      <c r="C107" s="105">
        <v>2.66</v>
      </c>
      <c r="D107" s="10">
        <f t="shared" si="2"/>
        <v>172321.73913043478</v>
      </c>
      <c r="E107" s="165">
        <f t="shared" si="3"/>
        <v>42112.330493020752</v>
      </c>
      <c r="F107" s="167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</row>
    <row r="108" spans="1:52" s="91" customFormat="1" ht="13.5" x14ac:dyDescent="0.25">
      <c r="A108" s="159">
        <v>8</v>
      </c>
      <c r="B108" s="87" t="s">
        <v>195</v>
      </c>
      <c r="C108" s="105">
        <v>2.66</v>
      </c>
      <c r="D108" s="10">
        <f t="shared" si="2"/>
        <v>172321.73913043478</v>
      </c>
      <c r="E108" s="165">
        <f t="shared" si="3"/>
        <v>42112.330493020752</v>
      </c>
      <c r="F108" s="167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</row>
    <row r="109" spans="1:52" s="91" customFormat="1" ht="15" customHeight="1" x14ac:dyDescent="0.25">
      <c r="A109" s="159">
        <v>9</v>
      </c>
      <c r="B109" s="87" t="s">
        <v>196</v>
      </c>
      <c r="C109" s="105">
        <v>4.0599999999999996</v>
      </c>
      <c r="D109" s="10">
        <f t="shared" si="2"/>
        <v>263017.39130434778</v>
      </c>
      <c r="E109" s="165">
        <f t="shared" si="3"/>
        <v>64276.714963031664</v>
      </c>
      <c r="F109" s="167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</row>
    <row r="110" spans="1:52" s="91" customFormat="1" ht="15" customHeight="1" x14ac:dyDescent="0.25">
      <c r="A110" s="159">
        <v>10</v>
      </c>
      <c r="B110" s="87" t="s">
        <v>197</v>
      </c>
      <c r="C110" s="106">
        <v>4.0599999999999996</v>
      </c>
      <c r="D110" s="10">
        <f t="shared" si="2"/>
        <v>263017.39130434778</v>
      </c>
      <c r="E110" s="165">
        <f t="shared" si="3"/>
        <v>64276.714963031664</v>
      </c>
      <c r="F110" s="167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</row>
    <row r="111" spans="1:52" s="91" customFormat="1" ht="15" customHeight="1" x14ac:dyDescent="0.25">
      <c r="A111" s="159">
        <v>11</v>
      </c>
      <c r="B111" s="87" t="s">
        <v>198</v>
      </c>
      <c r="C111" s="105">
        <v>3.63</v>
      </c>
      <c r="D111" s="10">
        <f t="shared" si="2"/>
        <v>235160.86956521738</v>
      </c>
      <c r="E111" s="165">
        <f t="shared" si="3"/>
        <v>57469.082590099752</v>
      </c>
      <c r="F111" s="167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</row>
    <row r="112" spans="1:52" s="91" customFormat="1" ht="15" customHeight="1" x14ac:dyDescent="0.25">
      <c r="A112" s="159">
        <v>13</v>
      </c>
      <c r="B112" s="87" t="s">
        <v>199</v>
      </c>
      <c r="C112" s="105">
        <v>2.67</v>
      </c>
      <c r="D112" s="10">
        <f t="shared" si="2"/>
        <v>172969.5652173913</v>
      </c>
      <c r="E112" s="165">
        <f t="shared" si="3"/>
        <v>42270.647524949403</v>
      </c>
      <c r="F112" s="167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</row>
    <row r="113" spans="1:52" s="91" customFormat="1" ht="15" customHeight="1" x14ac:dyDescent="0.25">
      <c r="A113" s="159">
        <v>14</v>
      </c>
      <c r="B113" s="87" t="s">
        <v>182</v>
      </c>
      <c r="C113" s="106">
        <v>2.67</v>
      </c>
      <c r="D113" s="10">
        <f t="shared" si="2"/>
        <v>172969.5652173913</v>
      </c>
      <c r="E113" s="165">
        <f t="shared" si="3"/>
        <v>42270.647524949403</v>
      </c>
      <c r="F113" s="167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</row>
    <row r="114" spans="1:52" s="91" customFormat="1" ht="15" customHeight="1" x14ac:dyDescent="0.25">
      <c r="A114" s="159">
        <v>15</v>
      </c>
      <c r="B114" s="90" t="s">
        <v>200</v>
      </c>
      <c r="C114" s="106">
        <v>2.66</v>
      </c>
      <c r="D114" s="10">
        <f t="shared" si="2"/>
        <v>172321.73913043478</v>
      </c>
      <c r="E114" s="165">
        <f t="shared" si="3"/>
        <v>42112.330493020752</v>
      </c>
      <c r="F114" s="167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</row>
    <row r="115" spans="1:52" s="91" customFormat="1" ht="15" customHeight="1" x14ac:dyDescent="0.25">
      <c r="A115" s="159" t="s">
        <v>84</v>
      </c>
      <c r="B115" s="104" t="s">
        <v>201</v>
      </c>
      <c r="C115" s="105"/>
      <c r="D115" s="10"/>
      <c r="E115" s="168">
        <f>SUM(E116:E124)</f>
        <v>455319.78382679581</v>
      </c>
      <c r="F115" s="167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</row>
    <row r="116" spans="1:52" s="91" customFormat="1" ht="15" customHeight="1" x14ac:dyDescent="0.25">
      <c r="A116" s="159">
        <v>1</v>
      </c>
      <c r="B116" s="87" t="s">
        <v>202</v>
      </c>
      <c r="C116" s="105">
        <v>2.67</v>
      </c>
      <c r="D116" s="10">
        <f t="shared" si="2"/>
        <v>172969.5652173913</v>
      </c>
      <c r="E116" s="165">
        <f t="shared" si="3"/>
        <v>42270.647524949403</v>
      </c>
      <c r="F116" s="167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</row>
    <row r="117" spans="1:52" s="91" customFormat="1" ht="15" customHeight="1" x14ac:dyDescent="0.25">
      <c r="A117" s="160">
        <v>2</v>
      </c>
      <c r="B117" s="87" t="s">
        <v>203</v>
      </c>
      <c r="C117" s="105">
        <v>4.0599999999999996</v>
      </c>
      <c r="D117" s="10">
        <f t="shared" si="2"/>
        <v>263017.39130434778</v>
      </c>
      <c r="E117" s="165">
        <f t="shared" si="3"/>
        <v>64276.714963031664</v>
      </c>
      <c r="F117" s="170"/>
      <c r="G117" s="109"/>
      <c r="H117" s="109"/>
      <c r="I117" s="109"/>
      <c r="J117" s="109"/>
      <c r="K117" s="109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</row>
    <row r="118" spans="1:52" ht="15" customHeight="1" x14ac:dyDescent="0.25">
      <c r="A118" s="159">
        <v>3</v>
      </c>
      <c r="B118" s="87" t="s">
        <v>204</v>
      </c>
      <c r="C118" s="105">
        <v>4.0599999999999996</v>
      </c>
      <c r="D118" s="10">
        <f t="shared" si="2"/>
        <v>263017.39130434778</v>
      </c>
      <c r="E118" s="165">
        <f t="shared" si="3"/>
        <v>64276.714963031664</v>
      </c>
      <c r="F118" s="167"/>
    </row>
    <row r="119" spans="1:52" ht="15" customHeight="1" x14ac:dyDescent="0.25">
      <c r="A119" s="160">
        <v>4</v>
      </c>
      <c r="B119" s="87" t="s">
        <v>205</v>
      </c>
      <c r="C119" s="105">
        <v>2.66</v>
      </c>
      <c r="D119" s="10">
        <f t="shared" si="2"/>
        <v>172321.73913043478</v>
      </c>
      <c r="E119" s="165">
        <f t="shared" si="3"/>
        <v>42112.330493020752</v>
      </c>
      <c r="F119" s="167"/>
    </row>
    <row r="120" spans="1:52" ht="15" customHeight="1" x14ac:dyDescent="0.25">
      <c r="A120" s="159">
        <v>5</v>
      </c>
      <c r="B120" s="87" t="s">
        <v>206</v>
      </c>
      <c r="C120" s="105">
        <v>2.66</v>
      </c>
      <c r="D120" s="10">
        <f t="shared" si="2"/>
        <v>172321.73913043478</v>
      </c>
      <c r="E120" s="165">
        <f t="shared" si="3"/>
        <v>42112.330493020752</v>
      </c>
      <c r="F120" s="167"/>
    </row>
    <row r="121" spans="1:52" ht="15" customHeight="1" x14ac:dyDescent="0.25">
      <c r="A121" s="160">
        <v>6</v>
      </c>
      <c r="B121" s="87" t="s">
        <v>171</v>
      </c>
      <c r="C121" s="106">
        <v>3.06</v>
      </c>
      <c r="D121" s="10">
        <f t="shared" si="2"/>
        <v>198234.78260869565</v>
      </c>
      <c r="E121" s="165">
        <f t="shared" si="3"/>
        <v>48445.011770166733</v>
      </c>
      <c r="F121" s="167"/>
    </row>
    <row r="122" spans="1:52" ht="15" customHeight="1" x14ac:dyDescent="0.25">
      <c r="A122" s="159">
        <v>7</v>
      </c>
      <c r="B122" s="87" t="s">
        <v>207</v>
      </c>
      <c r="C122" s="105">
        <v>4.0599999999999996</v>
      </c>
      <c r="D122" s="10">
        <f t="shared" si="2"/>
        <v>263017.39130434778</v>
      </c>
      <c r="E122" s="165">
        <f t="shared" si="3"/>
        <v>64276.714963031664</v>
      </c>
      <c r="F122" s="167"/>
    </row>
    <row r="123" spans="1:52" ht="15" customHeight="1" x14ac:dyDescent="0.25">
      <c r="A123" s="160">
        <v>8</v>
      </c>
      <c r="B123" s="90" t="s">
        <v>208</v>
      </c>
      <c r="C123" s="105">
        <v>2.86</v>
      </c>
      <c r="D123" s="10">
        <f t="shared" si="2"/>
        <v>185278.26086956522</v>
      </c>
      <c r="E123" s="165">
        <f t="shared" si="3"/>
        <v>45278.671131593743</v>
      </c>
      <c r="F123" s="167"/>
    </row>
    <row r="124" spans="1:52" ht="13.5" x14ac:dyDescent="0.25">
      <c r="A124" s="159">
        <v>9</v>
      </c>
      <c r="B124" s="90" t="s">
        <v>209</v>
      </c>
      <c r="C124" s="106">
        <v>2.67</v>
      </c>
      <c r="D124" s="10">
        <f t="shared" si="2"/>
        <v>172969.5652173913</v>
      </c>
      <c r="E124" s="165">
        <f t="shared" si="3"/>
        <v>42270.647524949403</v>
      </c>
      <c r="F124" s="167"/>
    </row>
    <row r="125" spans="1:52" ht="15.75" customHeight="1" x14ac:dyDescent="0.25">
      <c r="A125" s="159" t="s">
        <v>210</v>
      </c>
      <c r="B125" s="104" t="s">
        <v>211</v>
      </c>
      <c r="C125" s="105"/>
      <c r="D125" s="10"/>
      <c r="E125" s="168">
        <f>SUM(E126:E129)</f>
        <v>205178.87337952969</v>
      </c>
      <c r="F125" s="167"/>
    </row>
    <row r="126" spans="1:52" s="91" customFormat="1" ht="15.75" customHeight="1" x14ac:dyDescent="0.25">
      <c r="A126" s="160">
        <v>1</v>
      </c>
      <c r="B126" s="87" t="s">
        <v>212</v>
      </c>
      <c r="C126" s="105">
        <v>4.9800000000000004</v>
      </c>
      <c r="D126" s="10">
        <f t="shared" si="2"/>
        <v>322617.39130434784</v>
      </c>
      <c r="E126" s="165">
        <f t="shared" si="3"/>
        <v>78841.88190046743</v>
      </c>
      <c r="F126" s="167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</row>
    <row r="127" spans="1:52" ht="15.75" customHeight="1" x14ac:dyDescent="0.25">
      <c r="A127" s="160">
        <v>2</v>
      </c>
      <c r="B127" s="87" t="s">
        <v>213</v>
      </c>
      <c r="C127" s="105">
        <v>2.66</v>
      </c>
      <c r="D127" s="10">
        <f t="shared" si="2"/>
        <v>172321.73913043478</v>
      </c>
      <c r="E127" s="165">
        <f t="shared" si="3"/>
        <v>42112.330493020752</v>
      </c>
      <c r="F127" s="167"/>
    </row>
    <row r="128" spans="1:52" ht="15.75" customHeight="1" x14ac:dyDescent="0.25">
      <c r="A128" s="160">
        <v>3</v>
      </c>
      <c r="B128" s="87" t="s">
        <v>214</v>
      </c>
      <c r="C128" s="110">
        <v>2.66</v>
      </c>
      <c r="D128" s="10">
        <f t="shared" si="2"/>
        <v>172321.73913043478</v>
      </c>
      <c r="E128" s="165">
        <f t="shared" si="3"/>
        <v>42112.330493020752</v>
      </c>
      <c r="F128" s="167"/>
    </row>
    <row r="129" spans="1:52" ht="15.75" customHeight="1" x14ac:dyDescent="0.25">
      <c r="A129" s="160">
        <v>4</v>
      </c>
      <c r="B129" s="90" t="s">
        <v>215</v>
      </c>
      <c r="C129" s="105">
        <v>2.66</v>
      </c>
      <c r="D129" s="10">
        <f t="shared" si="2"/>
        <v>172321.73913043478</v>
      </c>
      <c r="E129" s="165">
        <f t="shared" si="3"/>
        <v>42112.330493020752</v>
      </c>
      <c r="F129" s="167"/>
    </row>
    <row r="130" spans="1:52" ht="15.75" customHeight="1" x14ac:dyDescent="0.25">
      <c r="A130" s="159" t="s">
        <v>63</v>
      </c>
      <c r="B130" s="111" t="s">
        <v>216</v>
      </c>
      <c r="C130" s="111"/>
      <c r="D130" s="10"/>
      <c r="E130" s="168">
        <f>SUM(E131:E136)</f>
        <v>286712.14482278418</v>
      </c>
      <c r="F130" s="167"/>
    </row>
    <row r="131" spans="1:52" ht="15.75" customHeight="1" x14ac:dyDescent="0.25">
      <c r="A131" s="160">
        <v>1</v>
      </c>
      <c r="B131" s="90" t="s">
        <v>217</v>
      </c>
      <c r="C131" s="105">
        <v>2.67</v>
      </c>
      <c r="D131" s="10">
        <f t="shared" si="2"/>
        <v>172969.5652173913</v>
      </c>
      <c r="E131" s="165">
        <f t="shared" si="3"/>
        <v>42270.647524949403</v>
      </c>
      <c r="F131" s="167"/>
    </row>
    <row r="132" spans="1:52" ht="15.75" customHeight="1" x14ac:dyDescent="0.25">
      <c r="A132" s="160">
        <v>2</v>
      </c>
      <c r="B132" s="90" t="s">
        <v>218</v>
      </c>
      <c r="C132" s="106">
        <v>2.86</v>
      </c>
      <c r="D132" s="10">
        <f t="shared" si="2"/>
        <v>185278.26086956522</v>
      </c>
      <c r="E132" s="165">
        <f>D132*$H$7</f>
        <v>45278.671131593743</v>
      </c>
      <c r="F132" s="167"/>
    </row>
    <row r="133" spans="1:52" s="91" customFormat="1" ht="15.75" customHeight="1" x14ac:dyDescent="0.25">
      <c r="A133" s="160">
        <v>3</v>
      </c>
      <c r="B133" s="90" t="s">
        <v>219</v>
      </c>
      <c r="C133" s="106">
        <v>4.0599999999999996</v>
      </c>
      <c r="D133" s="10">
        <f t="shared" si="2"/>
        <v>263017.39130434778</v>
      </c>
      <c r="E133" s="165">
        <f t="shared" si="3"/>
        <v>64276.714963031664</v>
      </c>
      <c r="F133" s="167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</row>
    <row r="134" spans="1:52" s="89" customFormat="1" ht="13.5" x14ac:dyDescent="0.25">
      <c r="A134" s="160">
        <v>4</v>
      </c>
      <c r="B134" s="90" t="s">
        <v>220</v>
      </c>
      <c r="C134" s="106">
        <v>3</v>
      </c>
      <c r="D134" s="10">
        <f t="shared" si="2"/>
        <v>194347.82608695651</v>
      </c>
      <c r="E134" s="165">
        <f t="shared" si="3"/>
        <v>47495.109578594835</v>
      </c>
      <c r="F134" s="167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</row>
    <row r="135" spans="1:52" s="89" customFormat="1" ht="15" customHeight="1" x14ac:dyDescent="0.25">
      <c r="A135" s="160">
        <v>5</v>
      </c>
      <c r="B135" s="90" t="s">
        <v>221</v>
      </c>
      <c r="C135" s="106">
        <v>2.86</v>
      </c>
      <c r="D135" s="10">
        <f t="shared" si="2"/>
        <v>185278.26086956522</v>
      </c>
      <c r="E135" s="165">
        <f t="shared" si="3"/>
        <v>45278.671131593743</v>
      </c>
      <c r="F135" s="167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</row>
    <row r="136" spans="1:52" s="89" customFormat="1" ht="15" customHeight="1" x14ac:dyDescent="0.25">
      <c r="A136" s="160">
        <v>6</v>
      </c>
      <c r="B136" s="90" t="s">
        <v>222</v>
      </c>
      <c r="C136" s="106">
        <v>2.66</v>
      </c>
      <c r="D136" s="10">
        <f t="shared" ref="D136:D147" si="4">C136*1490000/23</f>
        <v>172321.73913043478</v>
      </c>
      <c r="E136" s="165">
        <f t="shared" ref="E136:E146" si="5">D136*$H$7</f>
        <v>42112.330493020752</v>
      </c>
      <c r="F136" s="167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</row>
    <row r="137" spans="1:52" s="89" customFormat="1" ht="15" customHeight="1" x14ac:dyDescent="0.25">
      <c r="A137" s="159" t="s">
        <v>69</v>
      </c>
      <c r="B137" s="111" t="s">
        <v>223</v>
      </c>
      <c r="C137" s="106"/>
      <c r="D137" s="10"/>
      <c r="E137" s="168">
        <f>SUM(E138:E144)</f>
        <v>308876.52929279505</v>
      </c>
      <c r="F137" s="167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</row>
    <row r="138" spans="1:52" s="89" customFormat="1" ht="15" customHeight="1" x14ac:dyDescent="0.25">
      <c r="A138" s="160">
        <v>1</v>
      </c>
      <c r="B138" s="90" t="s">
        <v>224</v>
      </c>
      <c r="C138" s="106">
        <v>3</v>
      </c>
      <c r="D138" s="10">
        <f t="shared" si="4"/>
        <v>194347.82608695651</v>
      </c>
      <c r="E138" s="165">
        <f t="shared" si="5"/>
        <v>47495.109578594835</v>
      </c>
      <c r="F138" s="167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</row>
    <row r="139" spans="1:52" s="114" customFormat="1" ht="13.5" customHeight="1" x14ac:dyDescent="0.25">
      <c r="A139" s="160">
        <v>2</v>
      </c>
      <c r="B139" s="90" t="s">
        <v>225</v>
      </c>
      <c r="C139" s="105">
        <v>2.86</v>
      </c>
      <c r="D139" s="10">
        <f t="shared" si="4"/>
        <v>185278.26086956522</v>
      </c>
      <c r="E139" s="165">
        <f t="shared" si="5"/>
        <v>45278.671131593743</v>
      </c>
      <c r="F139" s="171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</row>
    <row r="140" spans="1:52" s="114" customFormat="1" ht="15" customHeight="1" x14ac:dyDescent="0.25">
      <c r="A140" s="160">
        <v>3</v>
      </c>
      <c r="B140" s="90" t="s">
        <v>226</v>
      </c>
      <c r="C140" s="105">
        <v>2.67</v>
      </c>
      <c r="D140" s="10">
        <f t="shared" si="4"/>
        <v>172969.5652173913</v>
      </c>
      <c r="E140" s="165">
        <f>D140*$H$7</f>
        <v>42270.647524949403</v>
      </c>
      <c r="F140" s="171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</row>
    <row r="141" spans="1:52" s="114" customFormat="1" ht="15" customHeight="1" x14ac:dyDescent="0.25">
      <c r="A141" s="160">
        <v>4</v>
      </c>
      <c r="B141" s="90" t="s">
        <v>227</v>
      </c>
      <c r="C141" s="106">
        <v>4.32</v>
      </c>
      <c r="D141" s="10">
        <f t="shared" si="4"/>
        <v>279860.86956521741</v>
      </c>
      <c r="E141" s="165">
        <f t="shared" si="5"/>
        <v>68392.957793176567</v>
      </c>
      <c r="F141" s="171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</row>
    <row r="142" spans="1:52" s="114" customFormat="1" ht="15" customHeight="1" x14ac:dyDescent="0.25">
      <c r="A142" s="160">
        <v>5</v>
      </c>
      <c r="B142" s="90" t="s">
        <v>228</v>
      </c>
      <c r="C142" s="105">
        <v>3.66</v>
      </c>
      <c r="D142" s="10">
        <f t="shared" si="4"/>
        <v>237104.34782608695</v>
      </c>
      <c r="E142" s="165">
        <f t="shared" si="5"/>
        <v>57944.033685885697</v>
      </c>
      <c r="F142" s="171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</row>
    <row r="143" spans="1:52" s="114" customFormat="1" ht="15" customHeight="1" x14ac:dyDescent="0.25">
      <c r="A143" s="160">
        <v>6</v>
      </c>
      <c r="B143" s="90" t="s">
        <v>229</v>
      </c>
      <c r="C143" s="106"/>
      <c r="D143" s="10">
        <f t="shared" si="4"/>
        <v>0</v>
      </c>
      <c r="E143" s="165">
        <f t="shared" si="5"/>
        <v>0</v>
      </c>
      <c r="F143" s="171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</row>
    <row r="144" spans="1:52" s="114" customFormat="1" ht="15" customHeight="1" x14ac:dyDescent="0.25">
      <c r="A144" s="160">
        <v>7</v>
      </c>
      <c r="B144" s="90" t="s">
        <v>230</v>
      </c>
      <c r="C144" s="106">
        <v>3</v>
      </c>
      <c r="D144" s="10">
        <f t="shared" si="4"/>
        <v>194347.82608695651</v>
      </c>
      <c r="E144" s="165">
        <f t="shared" si="5"/>
        <v>47495.109578594835</v>
      </c>
      <c r="F144" s="171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</row>
    <row r="145" spans="1:52" s="114" customFormat="1" ht="15" customHeight="1" x14ac:dyDescent="0.25">
      <c r="A145" s="159" t="s">
        <v>84</v>
      </c>
      <c r="B145" s="111" t="s">
        <v>256</v>
      </c>
      <c r="C145" s="106"/>
      <c r="D145" s="10"/>
      <c r="E145" s="168">
        <f>SUM(E146:E147)</f>
        <v>70609.396240177652</v>
      </c>
      <c r="F145" s="171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</row>
    <row r="146" spans="1:52" s="114" customFormat="1" ht="13.5" x14ac:dyDescent="0.25">
      <c r="A146" s="160">
        <v>1</v>
      </c>
      <c r="B146" s="87" t="s">
        <v>115</v>
      </c>
      <c r="C146" s="105">
        <v>2.41</v>
      </c>
      <c r="D146" s="10">
        <f t="shared" si="4"/>
        <v>156126.08695652173</v>
      </c>
      <c r="E146" s="165">
        <f t="shared" si="5"/>
        <v>38154.404694804514</v>
      </c>
      <c r="F146" s="171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</row>
    <row r="147" spans="1:52" s="114" customFormat="1" ht="15" customHeight="1" x14ac:dyDescent="0.25">
      <c r="A147" s="160">
        <v>2</v>
      </c>
      <c r="B147" s="87" t="s">
        <v>116</v>
      </c>
      <c r="C147" s="105">
        <v>2.0499999999999998</v>
      </c>
      <c r="D147" s="10">
        <f t="shared" si="4"/>
        <v>132804.34782608695</v>
      </c>
      <c r="E147" s="165">
        <f>D147*$H$7</f>
        <v>32454.991545373134</v>
      </c>
      <c r="F147" s="171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</row>
    <row r="148" spans="1:52" s="114" customFormat="1" ht="15" customHeight="1" x14ac:dyDescent="0.25">
      <c r="A148" s="159" t="s">
        <v>210</v>
      </c>
      <c r="B148" s="111" t="s">
        <v>258</v>
      </c>
      <c r="C148" s="106"/>
      <c r="D148" s="10"/>
      <c r="E148" s="168"/>
      <c r="F148" s="171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</row>
    <row r="149" spans="1:52" s="114" customFormat="1" ht="15" customHeight="1" x14ac:dyDescent="0.25">
      <c r="A149" s="159" t="s">
        <v>257</v>
      </c>
      <c r="B149" s="111" t="s">
        <v>231</v>
      </c>
      <c r="C149" s="106"/>
      <c r="D149" s="10"/>
      <c r="E149" s="165"/>
      <c r="F149" s="171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</row>
    <row r="150" spans="1:52" s="114" customFormat="1" ht="15" customHeight="1" thickBot="1" x14ac:dyDescent="0.3">
      <c r="A150" s="161"/>
      <c r="B150" s="162" t="s">
        <v>232</v>
      </c>
      <c r="C150" s="163">
        <f>SUM(C8:C149)</f>
        <v>393.62000000000046</v>
      </c>
      <c r="D150" s="172"/>
      <c r="E150" s="173">
        <f>E148+E145+E137+E130+E125+E115+E101+E88+E80+E68+E55+E35+E33+E27+E21+E12+E7</f>
        <v>6231675.0107755</v>
      </c>
      <c r="F150" s="174"/>
      <c r="G150" s="112">
        <f>C150*1490000/22*D163</f>
        <v>6514932.9658107581</v>
      </c>
      <c r="H150" s="112"/>
      <c r="I150" s="112">
        <f>E150+'QUỸ ĐỀN ƠN ĐÁP NGHĨA XÃ'!E95+'QUỸ ĐỀN ƠN ĐÁP NGHĨA - DÂN SỐ'!E27</f>
        <v>9549999.9999999925</v>
      </c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</row>
    <row r="151" spans="1:52" s="114" customFormat="1" ht="16.5" thickTop="1" x14ac:dyDescent="0.25">
      <c r="A151" s="40" t="s">
        <v>255</v>
      </c>
      <c r="B151" s="37"/>
      <c r="C151" s="115"/>
      <c r="D151" s="92"/>
      <c r="E151" s="9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</row>
    <row r="152" spans="1:52" s="114" customFormat="1" ht="15.75" x14ac:dyDescent="0.25">
      <c r="A152" s="116"/>
      <c r="B152" s="85"/>
      <c r="C152" s="117"/>
      <c r="D152" s="46"/>
      <c r="E152" s="121" t="s">
        <v>91</v>
      </c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</row>
    <row r="153" spans="1:52" s="114" customFormat="1" ht="15.75" x14ac:dyDescent="0.25">
      <c r="A153" s="118"/>
      <c r="B153" s="119"/>
      <c r="C153" s="120"/>
      <c r="D153" s="46"/>
      <c r="E153" s="12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</row>
    <row r="154" spans="1:52" s="114" customFormat="1" ht="15.75" x14ac:dyDescent="0.25">
      <c r="A154" s="118"/>
      <c r="C154" s="56"/>
      <c r="D154" s="93"/>
      <c r="E154" s="123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</row>
    <row r="155" spans="1:52" s="114" customFormat="1" ht="15.75" x14ac:dyDescent="0.25">
      <c r="A155" s="118"/>
      <c r="C155" s="56"/>
      <c r="D155" s="93"/>
      <c r="E155" s="124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</row>
    <row r="156" spans="1:52" s="114" customFormat="1" ht="21" customHeight="1" x14ac:dyDescent="0.25">
      <c r="A156" s="118"/>
      <c r="C156" s="123"/>
      <c r="D156" s="60"/>
      <c r="E156" s="126" t="s">
        <v>92</v>
      </c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</row>
    <row r="157" spans="1:52" s="114" customFormat="1" ht="15" x14ac:dyDescent="0.25">
      <c r="A157" s="62"/>
      <c r="C157" s="58"/>
      <c r="D157" s="60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</row>
    <row r="158" spans="1:52" s="114" customFormat="1" ht="14.25" x14ac:dyDescent="0.2">
      <c r="A158" s="125"/>
      <c r="C158" s="73">
        <v>393.62000000000046</v>
      </c>
      <c r="D158" s="53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</row>
    <row r="159" spans="1:52" s="114" customFormat="1" x14ac:dyDescent="0.2">
      <c r="A159" s="125"/>
      <c r="B159" s="89"/>
      <c r="C159" s="127">
        <v>209.59999999999997</v>
      </c>
      <c r="D159" s="94"/>
      <c r="E159" s="95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</row>
    <row r="160" spans="1:52" s="114" customFormat="1" x14ac:dyDescent="0.2">
      <c r="A160" s="125"/>
      <c r="B160" s="89"/>
      <c r="C160" s="127"/>
      <c r="D160" s="94"/>
      <c r="E160" s="95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</row>
    <row r="161" spans="1:52" s="114" customFormat="1" x14ac:dyDescent="0.2">
      <c r="A161" s="125"/>
      <c r="B161" s="89"/>
      <c r="C161" s="128">
        <f>SUM(C158:C160)</f>
        <v>603.22000000000048</v>
      </c>
      <c r="D161" s="95">
        <f>C161*1490000/23</f>
        <v>39078165.217391334</v>
      </c>
      <c r="E161" s="95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</row>
    <row r="162" spans="1:52" s="114" customFormat="1" x14ac:dyDescent="0.2">
      <c r="A162" s="125"/>
      <c r="B162" s="89"/>
      <c r="C162" s="128"/>
      <c r="D162" s="95">
        <v>9550000</v>
      </c>
      <c r="E162" s="95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</row>
    <row r="163" spans="1:52" s="114" customFormat="1" x14ac:dyDescent="0.2">
      <c r="A163" s="125"/>
      <c r="B163" s="89"/>
      <c r="C163" s="128"/>
      <c r="D163" s="164">
        <f>D162/D161</f>
        <v>0.24438199559455956</v>
      </c>
      <c r="E163" s="95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</row>
    <row r="164" spans="1:52" s="114" customFormat="1" x14ac:dyDescent="0.2">
      <c r="A164" s="125"/>
      <c r="B164" s="89"/>
      <c r="C164" s="97"/>
      <c r="D164" s="95"/>
      <c r="E164" s="96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</row>
    <row r="165" spans="1:52" s="114" customFormat="1" x14ac:dyDescent="0.2">
      <c r="A165" s="125"/>
      <c r="B165" s="89"/>
      <c r="C165" s="128"/>
      <c r="D165" s="95"/>
      <c r="E165" s="97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</row>
    <row r="166" spans="1:52" s="114" customFormat="1" x14ac:dyDescent="0.2">
      <c r="A166" s="125"/>
      <c r="B166" s="89"/>
      <c r="C166" s="128"/>
      <c r="D166" s="95"/>
      <c r="E166" s="97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</row>
    <row r="167" spans="1:52" s="114" customFormat="1" x14ac:dyDescent="0.2">
      <c r="A167" s="125"/>
      <c r="B167" s="89"/>
      <c r="C167" s="128"/>
      <c r="D167" s="95"/>
      <c r="E167" s="97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</row>
    <row r="168" spans="1:52" s="114" customFormat="1" x14ac:dyDescent="0.2">
      <c r="A168" s="125"/>
      <c r="B168" s="89"/>
      <c r="C168" s="128"/>
      <c r="D168" s="95"/>
      <c r="E168" s="97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</row>
    <row r="169" spans="1:52" s="114" customFormat="1" x14ac:dyDescent="0.2">
      <c r="A169" s="125"/>
      <c r="B169" s="89"/>
      <c r="C169" s="96"/>
      <c r="D169" s="95"/>
      <c r="E169" s="96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</row>
    <row r="170" spans="1:52" s="114" customFormat="1" x14ac:dyDescent="0.2">
      <c r="A170" s="125"/>
      <c r="B170" s="89"/>
      <c r="C170" s="128"/>
      <c r="D170" s="95"/>
      <c r="E170" s="97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</row>
    <row r="171" spans="1:52" s="114" customFormat="1" x14ac:dyDescent="0.2">
      <c r="A171" s="125"/>
      <c r="B171" s="89"/>
      <c r="C171" s="128"/>
      <c r="D171" s="95"/>
      <c r="E171" s="96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</row>
    <row r="172" spans="1:52" s="114" customFormat="1" x14ac:dyDescent="0.2">
      <c r="A172" s="125"/>
      <c r="B172" s="89"/>
      <c r="C172" s="128"/>
      <c r="D172" s="95"/>
      <c r="E172" s="97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</row>
    <row r="173" spans="1:52" s="114" customFormat="1" x14ac:dyDescent="0.2">
      <c r="A173" s="125"/>
      <c r="B173" s="89"/>
      <c r="C173" s="96"/>
      <c r="D173" s="95"/>
      <c r="E173" s="97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</row>
    <row r="174" spans="1:52" s="114" customFormat="1" x14ac:dyDescent="0.2">
      <c r="A174" s="125"/>
      <c r="B174" s="89"/>
      <c r="C174" s="96"/>
      <c r="D174" s="95"/>
      <c r="E174" s="95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</row>
    <row r="175" spans="1:52" s="114" customFormat="1" x14ac:dyDescent="0.2">
      <c r="A175" s="125"/>
      <c r="B175" s="89"/>
      <c r="C175" s="96"/>
      <c r="D175" s="95"/>
      <c r="E175" s="129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</row>
    <row r="176" spans="1:52" s="114" customFormat="1" x14ac:dyDescent="0.2">
      <c r="A176" s="125"/>
      <c r="B176" s="89"/>
      <c r="C176" s="96"/>
      <c r="D176" s="95"/>
      <c r="E176" s="95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</row>
    <row r="177" spans="1:52" s="114" customFormat="1" x14ac:dyDescent="0.2">
      <c r="A177" s="125"/>
      <c r="B177" s="89"/>
      <c r="C177" s="96"/>
      <c r="D177" s="95"/>
      <c r="E177" s="95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</row>
    <row r="178" spans="1:52" s="114" customFormat="1" x14ac:dyDescent="0.2">
      <c r="A178" s="125"/>
      <c r="B178" s="89"/>
      <c r="C178" s="96"/>
      <c r="D178" s="95"/>
      <c r="E178" s="95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</row>
    <row r="179" spans="1:52" s="114" customFormat="1" x14ac:dyDescent="0.2">
      <c r="A179" s="125"/>
      <c r="B179" s="89"/>
      <c r="C179" s="96"/>
      <c r="D179" s="95"/>
      <c r="E179" s="95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</row>
    <row r="180" spans="1:52" s="114" customFormat="1" x14ac:dyDescent="0.2">
      <c r="A180" s="125"/>
      <c r="B180" s="89"/>
      <c r="C180" s="96"/>
      <c r="D180" s="95"/>
      <c r="E180" s="95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</row>
    <row r="181" spans="1:52" s="114" customFormat="1" x14ac:dyDescent="0.2">
      <c r="A181" s="125"/>
      <c r="B181" s="89"/>
      <c r="C181" s="96"/>
      <c r="D181" s="95"/>
      <c r="E181" s="95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</row>
    <row r="182" spans="1:52" s="114" customFormat="1" x14ac:dyDescent="0.2">
      <c r="A182" s="125"/>
      <c r="B182" s="89"/>
      <c r="C182" s="96"/>
      <c r="D182" s="95"/>
      <c r="E182" s="95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</row>
    <row r="183" spans="1:52" s="114" customFormat="1" x14ac:dyDescent="0.2">
      <c r="A183" s="125"/>
      <c r="B183" s="89"/>
      <c r="C183" s="96"/>
      <c r="D183" s="95"/>
      <c r="E183" s="95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</row>
    <row r="184" spans="1:52" s="114" customFormat="1" x14ac:dyDescent="0.2">
      <c r="A184" s="125"/>
      <c r="B184" s="89"/>
      <c r="C184" s="96"/>
      <c r="D184" s="95"/>
      <c r="E184" s="95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</row>
    <row r="185" spans="1:52" s="114" customFormat="1" x14ac:dyDescent="0.2">
      <c r="A185" s="125"/>
      <c r="B185" s="89"/>
      <c r="C185" s="96"/>
      <c r="D185" s="95"/>
      <c r="E185" s="95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</row>
    <row r="186" spans="1:52" s="114" customFormat="1" x14ac:dyDescent="0.2">
      <c r="A186" s="125"/>
      <c r="B186" s="89"/>
      <c r="C186" s="96"/>
      <c r="D186" s="95"/>
      <c r="E186" s="95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</row>
    <row r="187" spans="1:52" s="114" customFormat="1" x14ac:dyDescent="0.2">
      <c r="A187" s="125"/>
      <c r="B187" s="89"/>
      <c r="C187" s="96"/>
      <c r="D187" s="95"/>
      <c r="E187" s="95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</row>
    <row r="188" spans="1:52" s="114" customFormat="1" x14ac:dyDescent="0.2">
      <c r="A188" s="125"/>
      <c r="B188" s="89"/>
      <c r="C188" s="96"/>
      <c r="D188" s="95"/>
      <c r="E188" s="95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</row>
    <row r="189" spans="1:52" s="114" customFormat="1" x14ac:dyDescent="0.2">
      <c r="A189" s="125"/>
      <c r="B189" s="89"/>
      <c r="C189" s="96"/>
      <c r="D189" s="95"/>
      <c r="E189" s="95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</row>
    <row r="190" spans="1:52" s="114" customFormat="1" x14ac:dyDescent="0.2">
      <c r="A190" s="125"/>
      <c r="B190" s="89"/>
      <c r="C190" s="96"/>
      <c r="D190" s="95"/>
      <c r="E190" s="95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</row>
    <row r="191" spans="1:52" s="114" customFormat="1" x14ac:dyDescent="0.2">
      <c r="A191" s="125"/>
      <c r="B191" s="89"/>
      <c r="C191" s="96"/>
      <c r="D191" s="95"/>
      <c r="E191" s="95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</row>
    <row r="192" spans="1:52" s="114" customFormat="1" x14ac:dyDescent="0.2">
      <c r="A192" s="125"/>
      <c r="B192" s="89"/>
      <c r="C192" s="96"/>
      <c r="D192" s="95"/>
      <c r="E192" s="95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</row>
    <row r="193" spans="1:52" s="114" customFormat="1" x14ac:dyDescent="0.2">
      <c r="A193" s="125"/>
      <c r="B193" s="89"/>
      <c r="C193" s="96"/>
      <c r="D193" s="95"/>
      <c r="E193" s="95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</row>
    <row r="194" spans="1:52" s="114" customFormat="1" x14ac:dyDescent="0.2">
      <c r="A194" s="125"/>
      <c r="B194" s="89"/>
      <c r="C194" s="96"/>
      <c r="D194" s="95"/>
      <c r="E194" s="95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</row>
    <row r="195" spans="1:52" s="114" customFormat="1" x14ac:dyDescent="0.2">
      <c r="A195" s="125"/>
      <c r="B195" s="89"/>
      <c r="C195" s="96"/>
      <c r="D195" s="95"/>
      <c r="E195" s="95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</row>
    <row r="196" spans="1:52" s="114" customFormat="1" x14ac:dyDescent="0.2">
      <c r="A196" s="125"/>
      <c r="B196" s="89"/>
      <c r="C196" s="96"/>
      <c r="D196" s="95"/>
      <c r="E196" s="95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</row>
    <row r="197" spans="1:52" s="114" customFormat="1" x14ac:dyDescent="0.2">
      <c r="A197" s="125"/>
      <c r="B197" s="89"/>
      <c r="C197" s="96"/>
      <c r="D197" s="95"/>
      <c r="E197" s="95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</row>
    <row r="198" spans="1:52" s="114" customFormat="1" x14ac:dyDescent="0.2">
      <c r="A198" s="125"/>
      <c r="B198" s="89"/>
      <c r="C198" s="96"/>
      <c r="D198" s="95"/>
      <c r="E198" s="95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</row>
    <row r="199" spans="1:52" s="114" customFormat="1" x14ac:dyDescent="0.2">
      <c r="A199" s="125"/>
      <c r="B199" s="89"/>
      <c r="C199" s="96"/>
      <c r="D199" s="95"/>
      <c r="E199" s="95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</row>
    <row r="200" spans="1:52" s="114" customFormat="1" x14ac:dyDescent="0.2">
      <c r="A200" s="125"/>
      <c r="B200" s="89"/>
      <c r="C200" s="96"/>
      <c r="D200" s="95"/>
      <c r="E200" s="95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</row>
    <row r="201" spans="1:52" s="114" customFormat="1" x14ac:dyDescent="0.2">
      <c r="A201" s="125"/>
      <c r="B201" s="89"/>
      <c r="C201" s="96"/>
      <c r="D201" s="95"/>
      <c r="E201" s="95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</row>
    <row r="202" spans="1:52" s="114" customFormat="1" x14ac:dyDescent="0.2">
      <c r="A202" s="125"/>
      <c r="B202" s="89"/>
      <c r="C202" s="96"/>
      <c r="D202" s="95"/>
      <c r="E202" s="95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</row>
    <row r="203" spans="1:52" s="114" customFormat="1" x14ac:dyDescent="0.2">
      <c r="A203" s="125"/>
      <c r="B203" s="89"/>
      <c r="C203" s="96"/>
      <c r="D203" s="95"/>
      <c r="E203" s="95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</row>
    <row r="204" spans="1:52" s="114" customFormat="1" x14ac:dyDescent="0.2">
      <c r="A204" s="125"/>
      <c r="B204" s="89"/>
      <c r="C204" s="96"/>
      <c r="D204" s="95"/>
      <c r="E204" s="95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</row>
    <row r="205" spans="1:52" s="114" customFormat="1" x14ac:dyDescent="0.2">
      <c r="A205" s="125"/>
      <c r="B205" s="89"/>
      <c r="C205" s="96"/>
      <c r="D205" s="95"/>
      <c r="E205" s="95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</row>
    <row r="206" spans="1:52" s="114" customFormat="1" x14ac:dyDescent="0.2">
      <c r="A206" s="125"/>
      <c r="B206" s="89"/>
      <c r="C206" s="96"/>
      <c r="D206" s="95"/>
      <c r="E206" s="95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</row>
    <row r="207" spans="1:52" s="114" customFormat="1" x14ac:dyDescent="0.2">
      <c r="A207" s="125"/>
      <c r="B207" s="89"/>
      <c r="C207" s="96"/>
      <c r="D207" s="95"/>
      <c r="E207" s="95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</row>
    <row r="208" spans="1:52" s="114" customFormat="1" x14ac:dyDescent="0.2">
      <c r="A208" s="125"/>
      <c r="B208" s="89"/>
      <c r="C208" s="96"/>
      <c r="D208" s="95"/>
      <c r="E208" s="95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</row>
    <row r="209" spans="1:52" s="114" customFormat="1" x14ac:dyDescent="0.2">
      <c r="A209" s="125"/>
      <c r="B209" s="89"/>
      <c r="C209" s="96"/>
      <c r="D209" s="95"/>
      <c r="E209" s="95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</row>
    <row r="210" spans="1:52" s="114" customFormat="1" x14ac:dyDescent="0.2">
      <c r="A210" s="125"/>
      <c r="B210" s="89"/>
      <c r="C210" s="96"/>
      <c r="D210" s="95"/>
      <c r="E210" s="95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</row>
    <row r="211" spans="1:52" s="114" customFormat="1" x14ac:dyDescent="0.2">
      <c r="A211" s="125"/>
      <c r="B211" s="89"/>
      <c r="C211" s="96"/>
      <c r="D211" s="95"/>
      <c r="E211" s="95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</row>
    <row r="212" spans="1:52" s="114" customFormat="1" x14ac:dyDescent="0.2">
      <c r="A212" s="125"/>
      <c r="B212" s="89"/>
      <c r="C212" s="96"/>
      <c r="D212" s="95"/>
      <c r="E212" s="95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</row>
    <row r="213" spans="1:52" s="114" customFormat="1" x14ac:dyDescent="0.2">
      <c r="A213" s="125"/>
      <c r="B213" s="89"/>
      <c r="C213" s="96"/>
      <c r="D213" s="95"/>
      <c r="E213" s="95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</row>
    <row r="214" spans="1:52" s="114" customFormat="1" x14ac:dyDescent="0.2">
      <c r="A214" s="125"/>
      <c r="B214" s="89"/>
      <c r="C214" s="96"/>
      <c r="D214" s="95"/>
      <c r="E214" s="95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</row>
    <row r="215" spans="1:52" s="114" customFormat="1" x14ac:dyDescent="0.2">
      <c r="A215" s="125"/>
      <c r="B215" s="89"/>
      <c r="C215" s="96"/>
      <c r="D215" s="95"/>
      <c r="E215" s="95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</row>
    <row r="216" spans="1:52" s="114" customFormat="1" x14ac:dyDescent="0.2">
      <c r="A216" s="125"/>
      <c r="B216" s="89"/>
      <c r="C216" s="96"/>
      <c r="D216" s="95"/>
      <c r="E216" s="95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</row>
  </sheetData>
  <mergeCells count="2">
    <mergeCell ref="A4:F4"/>
    <mergeCell ref="A5:F5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0"/>
  <sheetViews>
    <sheetView workbookViewId="0">
      <selection activeCell="A4" sqref="A4:F5"/>
    </sheetView>
  </sheetViews>
  <sheetFormatPr defaultRowHeight="12.75" x14ac:dyDescent="0.2"/>
  <cols>
    <col min="1" max="1" width="4.28515625" style="1" customWidth="1"/>
    <col min="2" max="2" width="27" style="1" customWidth="1"/>
    <col min="3" max="3" width="8.7109375" style="23" customWidth="1"/>
    <col min="4" max="4" width="21.5703125" style="23" customWidth="1"/>
    <col min="5" max="5" width="24.85546875" style="23" customWidth="1"/>
    <col min="6" max="6" width="11.28515625" style="36" customWidth="1"/>
    <col min="7" max="7" width="12.5703125" style="36" hidden="1" customWidth="1"/>
    <col min="8" max="231" width="9.140625" style="23"/>
    <col min="232" max="232" width="4.28515625" style="23" customWidth="1"/>
    <col min="233" max="233" width="19.42578125" style="23" customWidth="1"/>
    <col min="234" max="234" width="10.85546875" style="23" customWidth="1"/>
    <col min="235" max="236" width="9" style="23" customWidth="1"/>
    <col min="237" max="238" width="5.5703125" style="23" customWidth="1"/>
    <col min="239" max="240" width="7.7109375" style="23" customWidth="1"/>
    <col min="241" max="242" width="7.5703125" style="23" customWidth="1"/>
    <col min="243" max="243" width="7.140625" style="23" customWidth="1"/>
    <col min="244" max="244" width="13" style="23" customWidth="1"/>
    <col min="245" max="245" width="11.28515625" style="23" customWidth="1"/>
    <col min="246" max="246" width="11" style="23" customWidth="1"/>
    <col min="247" max="247" width="17.140625" style="23" customWidth="1"/>
    <col min="248" max="248" width="0" style="23" hidden="1" customWidth="1"/>
    <col min="249" max="250" width="12.5703125" style="23" customWidth="1"/>
    <col min="251" max="251" width="15" style="23" customWidth="1"/>
    <col min="252" max="252" width="9.140625" style="23"/>
    <col min="253" max="253" width="9.42578125" style="23" customWidth="1"/>
    <col min="254" max="254" width="9.85546875" style="23" customWidth="1"/>
    <col min="255" max="256" width="13.7109375" style="23" customWidth="1"/>
    <col min="257" max="257" width="13.140625" style="23" customWidth="1"/>
    <col min="258" max="258" width="18.140625" style="23" customWidth="1"/>
    <col min="259" max="259" width="11.42578125" style="23" customWidth="1"/>
    <col min="260" max="260" width="16" style="23" customWidth="1"/>
    <col min="261" max="261" width="20.7109375" style="23" bestFit="1" customWidth="1"/>
    <col min="262" max="487" width="9.140625" style="23"/>
    <col min="488" max="488" width="4.28515625" style="23" customWidth="1"/>
    <col min="489" max="489" width="19.42578125" style="23" customWidth="1"/>
    <col min="490" max="490" width="10.85546875" style="23" customWidth="1"/>
    <col min="491" max="492" width="9" style="23" customWidth="1"/>
    <col min="493" max="494" width="5.5703125" style="23" customWidth="1"/>
    <col min="495" max="496" width="7.7109375" style="23" customWidth="1"/>
    <col min="497" max="498" width="7.5703125" style="23" customWidth="1"/>
    <col min="499" max="499" width="7.140625" style="23" customWidth="1"/>
    <col min="500" max="500" width="13" style="23" customWidth="1"/>
    <col min="501" max="501" width="11.28515625" style="23" customWidth="1"/>
    <col min="502" max="502" width="11" style="23" customWidth="1"/>
    <col min="503" max="503" width="17.140625" style="23" customWidth="1"/>
    <col min="504" max="504" width="0" style="23" hidden="1" customWidth="1"/>
    <col min="505" max="506" width="12.5703125" style="23" customWidth="1"/>
    <col min="507" max="507" width="15" style="23" customWidth="1"/>
    <col min="508" max="508" width="9.140625" style="23"/>
    <col min="509" max="509" width="9.42578125" style="23" customWidth="1"/>
    <col min="510" max="510" width="9.85546875" style="23" customWidth="1"/>
    <col min="511" max="512" width="13.7109375" style="23" customWidth="1"/>
    <col min="513" max="513" width="13.140625" style="23" customWidth="1"/>
    <col min="514" max="514" width="18.140625" style="23" customWidth="1"/>
    <col min="515" max="515" width="11.42578125" style="23" customWidth="1"/>
    <col min="516" max="516" width="16" style="23" customWidth="1"/>
    <col min="517" max="517" width="20.7109375" style="23" bestFit="1" customWidth="1"/>
    <col min="518" max="743" width="9.140625" style="23"/>
    <col min="744" max="744" width="4.28515625" style="23" customWidth="1"/>
    <col min="745" max="745" width="19.42578125" style="23" customWidth="1"/>
    <col min="746" max="746" width="10.85546875" style="23" customWidth="1"/>
    <col min="747" max="748" width="9" style="23" customWidth="1"/>
    <col min="749" max="750" width="5.5703125" style="23" customWidth="1"/>
    <col min="751" max="752" width="7.7109375" style="23" customWidth="1"/>
    <col min="753" max="754" width="7.5703125" style="23" customWidth="1"/>
    <col min="755" max="755" width="7.140625" style="23" customWidth="1"/>
    <col min="756" max="756" width="13" style="23" customWidth="1"/>
    <col min="757" max="757" width="11.28515625" style="23" customWidth="1"/>
    <col min="758" max="758" width="11" style="23" customWidth="1"/>
    <col min="759" max="759" width="17.140625" style="23" customWidth="1"/>
    <col min="760" max="760" width="0" style="23" hidden="1" customWidth="1"/>
    <col min="761" max="762" width="12.5703125" style="23" customWidth="1"/>
    <col min="763" max="763" width="15" style="23" customWidth="1"/>
    <col min="764" max="764" width="9.140625" style="23"/>
    <col min="765" max="765" width="9.42578125" style="23" customWidth="1"/>
    <col min="766" max="766" width="9.85546875" style="23" customWidth="1"/>
    <col min="767" max="768" width="13.7109375" style="23" customWidth="1"/>
    <col min="769" max="769" width="13.140625" style="23" customWidth="1"/>
    <col min="770" max="770" width="18.140625" style="23" customWidth="1"/>
    <col min="771" max="771" width="11.42578125" style="23" customWidth="1"/>
    <col min="772" max="772" width="16" style="23" customWidth="1"/>
    <col min="773" max="773" width="20.7109375" style="23" bestFit="1" customWidth="1"/>
    <col min="774" max="999" width="9.140625" style="23"/>
    <col min="1000" max="1000" width="4.28515625" style="23" customWidth="1"/>
    <col min="1001" max="1001" width="19.42578125" style="23" customWidth="1"/>
    <col min="1002" max="1002" width="10.85546875" style="23" customWidth="1"/>
    <col min="1003" max="1004" width="9" style="23" customWidth="1"/>
    <col min="1005" max="1006" width="5.5703125" style="23" customWidth="1"/>
    <col min="1007" max="1008" width="7.7109375" style="23" customWidth="1"/>
    <col min="1009" max="1010" width="7.5703125" style="23" customWidth="1"/>
    <col min="1011" max="1011" width="7.140625" style="23" customWidth="1"/>
    <col min="1012" max="1012" width="13" style="23" customWidth="1"/>
    <col min="1013" max="1013" width="11.28515625" style="23" customWidth="1"/>
    <col min="1014" max="1014" width="11" style="23" customWidth="1"/>
    <col min="1015" max="1015" width="17.140625" style="23" customWidth="1"/>
    <col min="1016" max="1016" width="0" style="23" hidden="1" customWidth="1"/>
    <col min="1017" max="1018" width="12.5703125" style="23" customWidth="1"/>
    <col min="1019" max="1019" width="15" style="23" customWidth="1"/>
    <col min="1020" max="1020" width="9.140625" style="23"/>
    <col min="1021" max="1021" width="9.42578125" style="23" customWidth="1"/>
    <col min="1022" max="1022" width="9.85546875" style="23" customWidth="1"/>
    <col min="1023" max="1024" width="13.7109375" style="23" customWidth="1"/>
    <col min="1025" max="1025" width="13.140625" style="23" customWidth="1"/>
    <col min="1026" max="1026" width="18.140625" style="23" customWidth="1"/>
    <col min="1027" max="1027" width="11.42578125" style="23" customWidth="1"/>
    <col min="1028" max="1028" width="16" style="23" customWidth="1"/>
    <col min="1029" max="1029" width="20.7109375" style="23" bestFit="1" customWidth="1"/>
    <col min="1030" max="1255" width="9.140625" style="23"/>
    <col min="1256" max="1256" width="4.28515625" style="23" customWidth="1"/>
    <col min="1257" max="1257" width="19.42578125" style="23" customWidth="1"/>
    <col min="1258" max="1258" width="10.85546875" style="23" customWidth="1"/>
    <col min="1259" max="1260" width="9" style="23" customWidth="1"/>
    <col min="1261" max="1262" width="5.5703125" style="23" customWidth="1"/>
    <col min="1263" max="1264" width="7.7109375" style="23" customWidth="1"/>
    <col min="1265" max="1266" width="7.5703125" style="23" customWidth="1"/>
    <col min="1267" max="1267" width="7.140625" style="23" customWidth="1"/>
    <col min="1268" max="1268" width="13" style="23" customWidth="1"/>
    <col min="1269" max="1269" width="11.28515625" style="23" customWidth="1"/>
    <col min="1270" max="1270" width="11" style="23" customWidth="1"/>
    <col min="1271" max="1271" width="17.140625" style="23" customWidth="1"/>
    <col min="1272" max="1272" width="0" style="23" hidden="1" customWidth="1"/>
    <col min="1273" max="1274" width="12.5703125" style="23" customWidth="1"/>
    <col min="1275" max="1275" width="15" style="23" customWidth="1"/>
    <col min="1276" max="1276" width="9.140625" style="23"/>
    <col min="1277" max="1277" width="9.42578125" style="23" customWidth="1"/>
    <col min="1278" max="1278" width="9.85546875" style="23" customWidth="1"/>
    <col min="1279" max="1280" width="13.7109375" style="23" customWidth="1"/>
    <col min="1281" max="1281" width="13.140625" style="23" customWidth="1"/>
    <col min="1282" max="1282" width="18.140625" style="23" customWidth="1"/>
    <col min="1283" max="1283" width="11.42578125" style="23" customWidth="1"/>
    <col min="1284" max="1284" width="16" style="23" customWidth="1"/>
    <col min="1285" max="1285" width="20.7109375" style="23" bestFit="1" customWidth="1"/>
    <col min="1286" max="1511" width="9.140625" style="23"/>
    <col min="1512" max="1512" width="4.28515625" style="23" customWidth="1"/>
    <col min="1513" max="1513" width="19.42578125" style="23" customWidth="1"/>
    <col min="1514" max="1514" width="10.85546875" style="23" customWidth="1"/>
    <col min="1515" max="1516" width="9" style="23" customWidth="1"/>
    <col min="1517" max="1518" width="5.5703125" style="23" customWidth="1"/>
    <col min="1519" max="1520" width="7.7109375" style="23" customWidth="1"/>
    <col min="1521" max="1522" width="7.5703125" style="23" customWidth="1"/>
    <col min="1523" max="1523" width="7.140625" style="23" customWidth="1"/>
    <col min="1524" max="1524" width="13" style="23" customWidth="1"/>
    <col min="1525" max="1525" width="11.28515625" style="23" customWidth="1"/>
    <col min="1526" max="1526" width="11" style="23" customWidth="1"/>
    <col min="1527" max="1527" width="17.140625" style="23" customWidth="1"/>
    <col min="1528" max="1528" width="0" style="23" hidden="1" customWidth="1"/>
    <col min="1529" max="1530" width="12.5703125" style="23" customWidth="1"/>
    <col min="1531" max="1531" width="15" style="23" customWidth="1"/>
    <col min="1532" max="1532" width="9.140625" style="23"/>
    <col min="1533" max="1533" width="9.42578125" style="23" customWidth="1"/>
    <col min="1534" max="1534" width="9.85546875" style="23" customWidth="1"/>
    <col min="1535" max="1536" width="13.7109375" style="23" customWidth="1"/>
    <col min="1537" max="1537" width="13.140625" style="23" customWidth="1"/>
    <col min="1538" max="1538" width="18.140625" style="23" customWidth="1"/>
    <col min="1539" max="1539" width="11.42578125" style="23" customWidth="1"/>
    <col min="1540" max="1540" width="16" style="23" customWidth="1"/>
    <col min="1541" max="1541" width="20.7109375" style="23" bestFit="1" customWidth="1"/>
    <col min="1542" max="1767" width="9.140625" style="23"/>
    <col min="1768" max="1768" width="4.28515625" style="23" customWidth="1"/>
    <col min="1769" max="1769" width="19.42578125" style="23" customWidth="1"/>
    <col min="1770" max="1770" width="10.85546875" style="23" customWidth="1"/>
    <col min="1771" max="1772" width="9" style="23" customWidth="1"/>
    <col min="1773" max="1774" width="5.5703125" style="23" customWidth="1"/>
    <col min="1775" max="1776" width="7.7109375" style="23" customWidth="1"/>
    <col min="1777" max="1778" width="7.5703125" style="23" customWidth="1"/>
    <col min="1779" max="1779" width="7.140625" style="23" customWidth="1"/>
    <col min="1780" max="1780" width="13" style="23" customWidth="1"/>
    <col min="1781" max="1781" width="11.28515625" style="23" customWidth="1"/>
    <col min="1782" max="1782" width="11" style="23" customWidth="1"/>
    <col min="1783" max="1783" width="17.140625" style="23" customWidth="1"/>
    <col min="1784" max="1784" width="0" style="23" hidden="1" customWidth="1"/>
    <col min="1785" max="1786" width="12.5703125" style="23" customWidth="1"/>
    <col min="1787" max="1787" width="15" style="23" customWidth="1"/>
    <col min="1788" max="1788" width="9.140625" style="23"/>
    <col min="1789" max="1789" width="9.42578125" style="23" customWidth="1"/>
    <col min="1790" max="1790" width="9.85546875" style="23" customWidth="1"/>
    <col min="1791" max="1792" width="13.7109375" style="23" customWidth="1"/>
    <col min="1793" max="1793" width="13.140625" style="23" customWidth="1"/>
    <col min="1794" max="1794" width="18.140625" style="23" customWidth="1"/>
    <col min="1795" max="1795" width="11.42578125" style="23" customWidth="1"/>
    <col min="1796" max="1796" width="16" style="23" customWidth="1"/>
    <col min="1797" max="1797" width="20.7109375" style="23" bestFit="1" customWidth="1"/>
    <col min="1798" max="2023" width="9.140625" style="23"/>
    <col min="2024" max="2024" width="4.28515625" style="23" customWidth="1"/>
    <col min="2025" max="2025" width="19.42578125" style="23" customWidth="1"/>
    <col min="2026" max="2026" width="10.85546875" style="23" customWidth="1"/>
    <col min="2027" max="2028" width="9" style="23" customWidth="1"/>
    <col min="2029" max="2030" width="5.5703125" style="23" customWidth="1"/>
    <col min="2031" max="2032" width="7.7109375" style="23" customWidth="1"/>
    <col min="2033" max="2034" width="7.5703125" style="23" customWidth="1"/>
    <col min="2035" max="2035" width="7.140625" style="23" customWidth="1"/>
    <col min="2036" max="2036" width="13" style="23" customWidth="1"/>
    <col min="2037" max="2037" width="11.28515625" style="23" customWidth="1"/>
    <col min="2038" max="2038" width="11" style="23" customWidth="1"/>
    <col min="2039" max="2039" width="17.140625" style="23" customWidth="1"/>
    <col min="2040" max="2040" width="0" style="23" hidden="1" customWidth="1"/>
    <col min="2041" max="2042" width="12.5703125" style="23" customWidth="1"/>
    <col min="2043" max="2043" width="15" style="23" customWidth="1"/>
    <col min="2044" max="2044" width="9.140625" style="23"/>
    <col min="2045" max="2045" width="9.42578125" style="23" customWidth="1"/>
    <col min="2046" max="2046" width="9.85546875" style="23" customWidth="1"/>
    <col min="2047" max="2048" width="13.7109375" style="23" customWidth="1"/>
    <col min="2049" max="2049" width="13.140625" style="23" customWidth="1"/>
    <col min="2050" max="2050" width="18.140625" style="23" customWidth="1"/>
    <col min="2051" max="2051" width="11.42578125" style="23" customWidth="1"/>
    <col min="2052" max="2052" width="16" style="23" customWidth="1"/>
    <col min="2053" max="2053" width="20.7109375" style="23" bestFit="1" customWidth="1"/>
    <col min="2054" max="2279" width="9.140625" style="23"/>
    <col min="2280" max="2280" width="4.28515625" style="23" customWidth="1"/>
    <col min="2281" max="2281" width="19.42578125" style="23" customWidth="1"/>
    <col min="2282" max="2282" width="10.85546875" style="23" customWidth="1"/>
    <col min="2283" max="2284" width="9" style="23" customWidth="1"/>
    <col min="2285" max="2286" width="5.5703125" style="23" customWidth="1"/>
    <col min="2287" max="2288" width="7.7109375" style="23" customWidth="1"/>
    <col min="2289" max="2290" width="7.5703125" style="23" customWidth="1"/>
    <col min="2291" max="2291" width="7.140625" style="23" customWidth="1"/>
    <col min="2292" max="2292" width="13" style="23" customWidth="1"/>
    <col min="2293" max="2293" width="11.28515625" style="23" customWidth="1"/>
    <col min="2294" max="2294" width="11" style="23" customWidth="1"/>
    <col min="2295" max="2295" width="17.140625" style="23" customWidth="1"/>
    <col min="2296" max="2296" width="0" style="23" hidden="1" customWidth="1"/>
    <col min="2297" max="2298" width="12.5703125" style="23" customWidth="1"/>
    <col min="2299" max="2299" width="15" style="23" customWidth="1"/>
    <col min="2300" max="2300" width="9.140625" style="23"/>
    <col min="2301" max="2301" width="9.42578125" style="23" customWidth="1"/>
    <col min="2302" max="2302" width="9.85546875" style="23" customWidth="1"/>
    <col min="2303" max="2304" width="13.7109375" style="23" customWidth="1"/>
    <col min="2305" max="2305" width="13.140625" style="23" customWidth="1"/>
    <col min="2306" max="2306" width="18.140625" style="23" customWidth="1"/>
    <col min="2307" max="2307" width="11.42578125" style="23" customWidth="1"/>
    <col min="2308" max="2308" width="16" style="23" customWidth="1"/>
    <col min="2309" max="2309" width="20.7109375" style="23" bestFit="1" customWidth="1"/>
    <col min="2310" max="2535" width="9.140625" style="23"/>
    <col min="2536" max="2536" width="4.28515625" style="23" customWidth="1"/>
    <col min="2537" max="2537" width="19.42578125" style="23" customWidth="1"/>
    <col min="2538" max="2538" width="10.85546875" style="23" customWidth="1"/>
    <col min="2539" max="2540" width="9" style="23" customWidth="1"/>
    <col min="2541" max="2542" width="5.5703125" style="23" customWidth="1"/>
    <col min="2543" max="2544" width="7.7109375" style="23" customWidth="1"/>
    <col min="2545" max="2546" width="7.5703125" style="23" customWidth="1"/>
    <col min="2547" max="2547" width="7.140625" style="23" customWidth="1"/>
    <col min="2548" max="2548" width="13" style="23" customWidth="1"/>
    <col min="2549" max="2549" width="11.28515625" style="23" customWidth="1"/>
    <col min="2550" max="2550" width="11" style="23" customWidth="1"/>
    <col min="2551" max="2551" width="17.140625" style="23" customWidth="1"/>
    <col min="2552" max="2552" width="0" style="23" hidden="1" customWidth="1"/>
    <col min="2553" max="2554" width="12.5703125" style="23" customWidth="1"/>
    <col min="2555" max="2555" width="15" style="23" customWidth="1"/>
    <col min="2556" max="2556" width="9.140625" style="23"/>
    <col min="2557" max="2557" width="9.42578125" style="23" customWidth="1"/>
    <col min="2558" max="2558" width="9.85546875" style="23" customWidth="1"/>
    <col min="2559" max="2560" width="13.7109375" style="23" customWidth="1"/>
    <col min="2561" max="2561" width="13.140625" style="23" customWidth="1"/>
    <col min="2562" max="2562" width="18.140625" style="23" customWidth="1"/>
    <col min="2563" max="2563" width="11.42578125" style="23" customWidth="1"/>
    <col min="2564" max="2564" width="16" style="23" customWidth="1"/>
    <col min="2565" max="2565" width="20.7109375" style="23" bestFit="1" customWidth="1"/>
    <col min="2566" max="2791" width="9.140625" style="23"/>
    <col min="2792" max="2792" width="4.28515625" style="23" customWidth="1"/>
    <col min="2793" max="2793" width="19.42578125" style="23" customWidth="1"/>
    <col min="2794" max="2794" width="10.85546875" style="23" customWidth="1"/>
    <col min="2795" max="2796" width="9" style="23" customWidth="1"/>
    <col min="2797" max="2798" width="5.5703125" style="23" customWidth="1"/>
    <col min="2799" max="2800" width="7.7109375" style="23" customWidth="1"/>
    <col min="2801" max="2802" width="7.5703125" style="23" customWidth="1"/>
    <col min="2803" max="2803" width="7.140625" style="23" customWidth="1"/>
    <col min="2804" max="2804" width="13" style="23" customWidth="1"/>
    <col min="2805" max="2805" width="11.28515625" style="23" customWidth="1"/>
    <col min="2806" max="2806" width="11" style="23" customWidth="1"/>
    <col min="2807" max="2807" width="17.140625" style="23" customWidth="1"/>
    <col min="2808" max="2808" width="0" style="23" hidden="1" customWidth="1"/>
    <col min="2809" max="2810" width="12.5703125" style="23" customWidth="1"/>
    <col min="2811" max="2811" width="15" style="23" customWidth="1"/>
    <col min="2812" max="2812" width="9.140625" style="23"/>
    <col min="2813" max="2813" width="9.42578125" style="23" customWidth="1"/>
    <col min="2814" max="2814" width="9.85546875" style="23" customWidth="1"/>
    <col min="2815" max="2816" width="13.7109375" style="23" customWidth="1"/>
    <col min="2817" max="2817" width="13.140625" style="23" customWidth="1"/>
    <col min="2818" max="2818" width="18.140625" style="23" customWidth="1"/>
    <col min="2819" max="2819" width="11.42578125" style="23" customWidth="1"/>
    <col min="2820" max="2820" width="16" style="23" customWidth="1"/>
    <col min="2821" max="2821" width="20.7109375" style="23" bestFit="1" customWidth="1"/>
    <col min="2822" max="3047" width="9.140625" style="23"/>
    <col min="3048" max="3048" width="4.28515625" style="23" customWidth="1"/>
    <col min="3049" max="3049" width="19.42578125" style="23" customWidth="1"/>
    <col min="3050" max="3050" width="10.85546875" style="23" customWidth="1"/>
    <col min="3051" max="3052" width="9" style="23" customWidth="1"/>
    <col min="3053" max="3054" width="5.5703125" style="23" customWidth="1"/>
    <col min="3055" max="3056" width="7.7109375" style="23" customWidth="1"/>
    <col min="3057" max="3058" width="7.5703125" style="23" customWidth="1"/>
    <col min="3059" max="3059" width="7.140625" style="23" customWidth="1"/>
    <col min="3060" max="3060" width="13" style="23" customWidth="1"/>
    <col min="3061" max="3061" width="11.28515625" style="23" customWidth="1"/>
    <col min="3062" max="3062" width="11" style="23" customWidth="1"/>
    <col min="3063" max="3063" width="17.140625" style="23" customWidth="1"/>
    <col min="3064" max="3064" width="0" style="23" hidden="1" customWidth="1"/>
    <col min="3065" max="3066" width="12.5703125" style="23" customWidth="1"/>
    <col min="3067" max="3067" width="15" style="23" customWidth="1"/>
    <col min="3068" max="3068" width="9.140625" style="23"/>
    <col min="3069" max="3069" width="9.42578125" style="23" customWidth="1"/>
    <col min="3070" max="3070" width="9.85546875" style="23" customWidth="1"/>
    <col min="3071" max="3072" width="13.7109375" style="23" customWidth="1"/>
    <col min="3073" max="3073" width="13.140625" style="23" customWidth="1"/>
    <col min="3074" max="3074" width="18.140625" style="23" customWidth="1"/>
    <col min="3075" max="3075" width="11.42578125" style="23" customWidth="1"/>
    <col min="3076" max="3076" width="16" style="23" customWidth="1"/>
    <col min="3077" max="3077" width="20.7109375" style="23" bestFit="1" customWidth="1"/>
    <col min="3078" max="3303" width="9.140625" style="23"/>
    <col min="3304" max="3304" width="4.28515625" style="23" customWidth="1"/>
    <col min="3305" max="3305" width="19.42578125" style="23" customWidth="1"/>
    <col min="3306" max="3306" width="10.85546875" style="23" customWidth="1"/>
    <col min="3307" max="3308" width="9" style="23" customWidth="1"/>
    <col min="3309" max="3310" width="5.5703125" style="23" customWidth="1"/>
    <col min="3311" max="3312" width="7.7109375" style="23" customWidth="1"/>
    <col min="3313" max="3314" width="7.5703125" style="23" customWidth="1"/>
    <col min="3315" max="3315" width="7.140625" style="23" customWidth="1"/>
    <col min="3316" max="3316" width="13" style="23" customWidth="1"/>
    <col min="3317" max="3317" width="11.28515625" style="23" customWidth="1"/>
    <col min="3318" max="3318" width="11" style="23" customWidth="1"/>
    <col min="3319" max="3319" width="17.140625" style="23" customWidth="1"/>
    <col min="3320" max="3320" width="0" style="23" hidden="1" customWidth="1"/>
    <col min="3321" max="3322" width="12.5703125" style="23" customWidth="1"/>
    <col min="3323" max="3323" width="15" style="23" customWidth="1"/>
    <col min="3324" max="3324" width="9.140625" style="23"/>
    <col min="3325" max="3325" width="9.42578125" style="23" customWidth="1"/>
    <col min="3326" max="3326" width="9.85546875" style="23" customWidth="1"/>
    <col min="3327" max="3328" width="13.7109375" style="23" customWidth="1"/>
    <col min="3329" max="3329" width="13.140625" style="23" customWidth="1"/>
    <col min="3330" max="3330" width="18.140625" style="23" customWidth="1"/>
    <col min="3331" max="3331" width="11.42578125" style="23" customWidth="1"/>
    <col min="3332" max="3332" width="16" style="23" customWidth="1"/>
    <col min="3333" max="3333" width="20.7109375" style="23" bestFit="1" customWidth="1"/>
    <col min="3334" max="3559" width="9.140625" style="23"/>
    <col min="3560" max="3560" width="4.28515625" style="23" customWidth="1"/>
    <col min="3561" max="3561" width="19.42578125" style="23" customWidth="1"/>
    <col min="3562" max="3562" width="10.85546875" style="23" customWidth="1"/>
    <col min="3563" max="3564" width="9" style="23" customWidth="1"/>
    <col min="3565" max="3566" width="5.5703125" style="23" customWidth="1"/>
    <col min="3567" max="3568" width="7.7109375" style="23" customWidth="1"/>
    <col min="3569" max="3570" width="7.5703125" style="23" customWidth="1"/>
    <col min="3571" max="3571" width="7.140625" style="23" customWidth="1"/>
    <col min="3572" max="3572" width="13" style="23" customWidth="1"/>
    <col min="3573" max="3573" width="11.28515625" style="23" customWidth="1"/>
    <col min="3574" max="3574" width="11" style="23" customWidth="1"/>
    <col min="3575" max="3575" width="17.140625" style="23" customWidth="1"/>
    <col min="3576" max="3576" width="0" style="23" hidden="1" customWidth="1"/>
    <col min="3577" max="3578" width="12.5703125" style="23" customWidth="1"/>
    <col min="3579" max="3579" width="15" style="23" customWidth="1"/>
    <col min="3580" max="3580" width="9.140625" style="23"/>
    <col min="3581" max="3581" width="9.42578125" style="23" customWidth="1"/>
    <col min="3582" max="3582" width="9.85546875" style="23" customWidth="1"/>
    <col min="3583" max="3584" width="13.7109375" style="23" customWidth="1"/>
    <col min="3585" max="3585" width="13.140625" style="23" customWidth="1"/>
    <col min="3586" max="3586" width="18.140625" style="23" customWidth="1"/>
    <col min="3587" max="3587" width="11.42578125" style="23" customWidth="1"/>
    <col min="3588" max="3588" width="16" style="23" customWidth="1"/>
    <col min="3589" max="3589" width="20.7109375" style="23" bestFit="1" customWidth="1"/>
    <col min="3590" max="3815" width="9.140625" style="23"/>
    <col min="3816" max="3816" width="4.28515625" style="23" customWidth="1"/>
    <col min="3817" max="3817" width="19.42578125" style="23" customWidth="1"/>
    <col min="3818" max="3818" width="10.85546875" style="23" customWidth="1"/>
    <col min="3819" max="3820" width="9" style="23" customWidth="1"/>
    <col min="3821" max="3822" width="5.5703125" style="23" customWidth="1"/>
    <col min="3823" max="3824" width="7.7109375" style="23" customWidth="1"/>
    <col min="3825" max="3826" width="7.5703125" style="23" customWidth="1"/>
    <col min="3827" max="3827" width="7.140625" style="23" customWidth="1"/>
    <col min="3828" max="3828" width="13" style="23" customWidth="1"/>
    <col min="3829" max="3829" width="11.28515625" style="23" customWidth="1"/>
    <col min="3830" max="3830" width="11" style="23" customWidth="1"/>
    <col min="3831" max="3831" width="17.140625" style="23" customWidth="1"/>
    <col min="3832" max="3832" width="0" style="23" hidden="1" customWidth="1"/>
    <col min="3833" max="3834" width="12.5703125" style="23" customWidth="1"/>
    <col min="3835" max="3835" width="15" style="23" customWidth="1"/>
    <col min="3836" max="3836" width="9.140625" style="23"/>
    <col min="3837" max="3837" width="9.42578125" style="23" customWidth="1"/>
    <col min="3838" max="3838" width="9.85546875" style="23" customWidth="1"/>
    <col min="3839" max="3840" width="13.7109375" style="23" customWidth="1"/>
    <col min="3841" max="3841" width="13.140625" style="23" customWidth="1"/>
    <col min="3842" max="3842" width="18.140625" style="23" customWidth="1"/>
    <col min="3843" max="3843" width="11.42578125" style="23" customWidth="1"/>
    <col min="3844" max="3844" width="16" style="23" customWidth="1"/>
    <col min="3845" max="3845" width="20.7109375" style="23" bestFit="1" customWidth="1"/>
    <col min="3846" max="4071" width="9.140625" style="23"/>
    <col min="4072" max="4072" width="4.28515625" style="23" customWidth="1"/>
    <col min="4073" max="4073" width="19.42578125" style="23" customWidth="1"/>
    <col min="4074" max="4074" width="10.85546875" style="23" customWidth="1"/>
    <col min="4075" max="4076" width="9" style="23" customWidth="1"/>
    <col min="4077" max="4078" width="5.5703125" style="23" customWidth="1"/>
    <col min="4079" max="4080" width="7.7109375" style="23" customWidth="1"/>
    <col min="4081" max="4082" width="7.5703125" style="23" customWidth="1"/>
    <col min="4083" max="4083" width="7.140625" style="23" customWidth="1"/>
    <col min="4084" max="4084" width="13" style="23" customWidth="1"/>
    <col min="4085" max="4085" width="11.28515625" style="23" customWidth="1"/>
    <col min="4086" max="4086" width="11" style="23" customWidth="1"/>
    <col min="4087" max="4087" width="17.140625" style="23" customWidth="1"/>
    <col min="4088" max="4088" width="0" style="23" hidden="1" customWidth="1"/>
    <col min="4089" max="4090" width="12.5703125" style="23" customWidth="1"/>
    <col min="4091" max="4091" width="15" style="23" customWidth="1"/>
    <col min="4092" max="4092" width="9.140625" style="23"/>
    <col min="4093" max="4093" width="9.42578125" style="23" customWidth="1"/>
    <col min="4094" max="4094" width="9.85546875" style="23" customWidth="1"/>
    <col min="4095" max="4096" width="13.7109375" style="23" customWidth="1"/>
    <col min="4097" max="4097" width="13.140625" style="23" customWidth="1"/>
    <col min="4098" max="4098" width="18.140625" style="23" customWidth="1"/>
    <col min="4099" max="4099" width="11.42578125" style="23" customWidth="1"/>
    <col min="4100" max="4100" width="16" style="23" customWidth="1"/>
    <col min="4101" max="4101" width="20.7109375" style="23" bestFit="1" customWidth="1"/>
    <col min="4102" max="4327" width="9.140625" style="23"/>
    <col min="4328" max="4328" width="4.28515625" style="23" customWidth="1"/>
    <col min="4329" max="4329" width="19.42578125" style="23" customWidth="1"/>
    <col min="4330" max="4330" width="10.85546875" style="23" customWidth="1"/>
    <col min="4331" max="4332" width="9" style="23" customWidth="1"/>
    <col min="4333" max="4334" width="5.5703125" style="23" customWidth="1"/>
    <col min="4335" max="4336" width="7.7109375" style="23" customWidth="1"/>
    <col min="4337" max="4338" width="7.5703125" style="23" customWidth="1"/>
    <col min="4339" max="4339" width="7.140625" style="23" customWidth="1"/>
    <col min="4340" max="4340" width="13" style="23" customWidth="1"/>
    <col min="4341" max="4341" width="11.28515625" style="23" customWidth="1"/>
    <col min="4342" max="4342" width="11" style="23" customWidth="1"/>
    <col min="4343" max="4343" width="17.140625" style="23" customWidth="1"/>
    <col min="4344" max="4344" width="0" style="23" hidden="1" customWidth="1"/>
    <col min="4345" max="4346" width="12.5703125" style="23" customWidth="1"/>
    <col min="4347" max="4347" width="15" style="23" customWidth="1"/>
    <col min="4348" max="4348" width="9.140625" style="23"/>
    <col min="4349" max="4349" width="9.42578125" style="23" customWidth="1"/>
    <col min="4350" max="4350" width="9.85546875" style="23" customWidth="1"/>
    <col min="4351" max="4352" width="13.7109375" style="23" customWidth="1"/>
    <col min="4353" max="4353" width="13.140625" style="23" customWidth="1"/>
    <col min="4354" max="4354" width="18.140625" style="23" customWidth="1"/>
    <col min="4355" max="4355" width="11.42578125" style="23" customWidth="1"/>
    <col min="4356" max="4356" width="16" style="23" customWidth="1"/>
    <col min="4357" max="4357" width="20.7109375" style="23" bestFit="1" customWidth="1"/>
    <col min="4358" max="4583" width="9.140625" style="23"/>
    <col min="4584" max="4584" width="4.28515625" style="23" customWidth="1"/>
    <col min="4585" max="4585" width="19.42578125" style="23" customWidth="1"/>
    <col min="4586" max="4586" width="10.85546875" style="23" customWidth="1"/>
    <col min="4587" max="4588" width="9" style="23" customWidth="1"/>
    <col min="4589" max="4590" width="5.5703125" style="23" customWidth="1"/>
    <col min="4591" max="4592" width="7.7109375" style="23" customWidth="1"/>
    <col min="4593" max="4594" width="7.5703125" style="23" customWidth="1"/>
    <col min="4595" max="4595" width="7.140625" style="23" customWidth="1"/>
    <col min="4596" max="4596" width="13" style="23" customWidth="1"/>
    <col min="4597" max="4597" width="11.28515625" style="23" customWidth="1"/>
    <col min="4598" max="4598" width="11" style="23" customWidth="1"/>
    <col min="4599" max="4599" width="17.140625" style="23" customWidth="1"/>
    <col min="4600" max="4600" width="0" style="23" hidden="1" customWidth="1"/>
    <col min="4601" max="4602" width="12.5703125" style="23" customWidth="1"/>
    <col min="4603" max="4603" width="15" style="23" customWidth="1"/>
    <col min="4604" max="4604" width="9.140625" style="23"/>
    <col min="4605" max="4605" width="9.42578125" style="23" customWidth="1"/>
    <col min="4606" max="4606" width="9.85546875" style="23" customWidth="1"/>
    <col min="4607" max="4608" width="13.7109375" style="23" customWidth="1"/>
    <col min="4609" max="4609" width="13.140625" style="23" customWidth="1"/>
    <col min="4610" max="4610" width="18.140625" style="23" customWidth="1"/>
    <col min="4611" max="4611" width="11.42578125" style="23" customWidth="1"/>
    <col min="4612" max="4612" width="16" style="23" customWidth="1"/>
    <col min="4613" max="4613" width="20.7109375" style="23" bestFit="1" customWidth="1"/>
    <col min="4614" max="4839" width="9.140625" style="23"/>
    <col min="4840" max="4840" width="4.28515625" style="23" customWidth="1"/>
    <col min="4841" max="4841" width="19.42578125" style="23" customWidth="1"/>
    <col min="4842" max="4842" width="10.85546875" style="23" customWidth="1"/>
    <col min="4843" max="4844" width="9" style="23" customWidth="1"/>
    <col min="4845" max="4846" width="5.5703125" style="23" customWidth="1"/>
    <col min="4847" max="4848" width="7.7109375" style="23" customWidth="1"/>
    <col min="4849" max="4850" width="7.5703125" style="23" customWidth="1"/>
    <col min="4851" max="4851" width="7.140625" style="23" customWidth="1"/>
    <col min="4852" max="4852" width="13" style="23" customWidth="1"/>
    <col min="4853" max="4853" width="11.28515625" style="23" customWidth="1"/>
    <col min="4854" max="4854" width="11" style="23" customWidth="1"/>
    <col min="4855" max="4855" width="17.140625" style="23" customWidth="1"/>
    <col min="4856" max="4856" width="0" style="23" hidden="1" customWidth="1"/>
    <col min="4857" max="4858" width="12.5703125" style="23" customWidth="1"/>
    <col min="4859" max="4859" width="15" style="23" customWidth="1"/>
    <col min="4860" max="4860" width="9.140625" style="23"/>
    <col min="4861" max="4861" width="9.42578125" style="23" customWidth="1"/>
    <col min="4862" max="4862" width="9.85546875" style="23" customWidth="1"/>
    <col min="4863" max="4864" width="13.7109375" style="23" customWidth="1"/>
    <col min="4865" max="4865" width="13.140625" style="23" customWidth="1"/>
    <col min="4866" max="4866" width="18.140625" style="23" customWidth="1"/>
    <col min="4867" max="4867" width="11.42578125" style="23" customWidth="1"/>
    <col min="4868" max="4868" width="16" style="23" customWidth="1"/>
    <col min="4869" max="4869" width="20.7109375" style="23" bestFit="1" customWidth="1"/>
    <col min="4870" max="5095" width="9.140625" style="23"/>
    <col min="5096" max="5096" width="4.28515625" style="23" customWidth="1"/>
    <col min="5097" max="5097" width="19.42578125" style="23" customWidth="1"/>
    <col min="5098" max="5098" width="10.85546875" style="23" customWidth="1"/>
    <col min="5099" max="5100" width="9" style="23" customWidth="1"/>
    <col min="5101" max="5102" width="5.5703125" style="23" customWidth="1"/>
    <col min="5103" max="5104" width="7.7109375" style="23" customWidth="1"/>
    <col min="5105" max="5106" width="7.5703125" style="23" customWidth="1"/>
    <col min="5107" max="5107" width="7.140625" style="23" customWidth="1"/>
    <col min="5108" max="5108" width="13" style="23" customWidth="1"/>
    <col min="5109" max="5109" width="11.28515625" style="23" customWidth="1"/>
    <col min="5110" max="5110" width="11" style="23" customWidth="1"/>
    <col min="5111" max="5111" width="17.140625" style="23" customWidth="1"/>
    <col min="5112" max="5112" width="0" style="23" hidden="1" customWidth="1"/>
    <col min="5113" max="5114" width="12.5703125" style="23" customWidth="1"/>
    <col min="5115" max="5115" width="15" style="23" customWidth="1"/>
    <col min="5116" max="5116" width="9.140625" style="23"/>
    <col min="5117" max="5117" width="9.42578125" style="23" customWidth="1"/>
    <col min="5118" max="5118" width="9.85546875" style="23" customWidth="1"/>
    <col min="5119" max="5120" width="13.7109375" style="23" customWidth="1"/>
    <col min="5121" max="5121" width="13.140625" style="23" customWidth="1"/>
    <col min="5122" max="5122" width="18.140625" style="23" customWidth="1"/>
    <col min="5123" max="5123" width="11.42578125" style="23" customWidth="1"/>
    <col min="5124" max="5124" width="16" style="23" customWidth="1"/>
    <col min="5125" max="5125" width="20.7109375" style="23" bestFit="1" customWidth="1"/>
    <col min="5126" max="5351" width="9.140625" style="23"/>
    <col min="5352" max="5352" width="4.28515625" style="23" customWidth="1"/>
    <col min="5353" max="5353" width="19.42578125" style="23" customWidth="1"/>
    <col min="5354" max="5354" width="10.85546875" style="23" customWidth="1"/>
    <col min="5355" max="5356" width="9" style="23" customWidth="1"/>
    <col min="5357" max="5358" width="5.5703125" style="23" customWidth="1"/>
    <col min="5359" max="5360" width="7.7109375" style="23" customWidth="1"/>
    <col min="5361" max="5362" width="7.5703125" style="23" customWidth="1"/>
    <col min="5363" max="5363" width="7.140625" style="23" customWidth="1"/>
    <col min="5364" max="5364" width="13" style="23" customWidth="1"/>
    <col min="5365" max="5365" width="11.28515625" style="23" customWidth="1"/>
    <col min="5366" max="5366" width="11" style="23" customWidth="1"/>
    <col min="5367" max="5367" width="17.140625" style="23" customWidth="1"/>
    <col min="5368" max="5368" width="0" style="23" hidden="1" customWidth="1"/>
    <col min="5369" max="5370" width="12.5703125" style="23" customWidth="1"/>
    <col min="5371" max="5371" width="15" style="23" customWidth="1"/>
    <col min="5372" max="5372" width="9.140625" style="23"/>
    <col min="5373" max="5373" width="9.42578125" style="23" customWidth="1"/>
    <col min="5374" max="5374" width="9.85546875" style="23" customWidth="1"/>
    <col min="5375" max="5376" width="13.7109375" style="23" customWidth="1"/>
    <col min="5377" max="5377" width="13.140625" style="23" customWidth="1"/>
    <col min="5378" max="5378" width="18.140625" style="23" customWidth="1"/>
    <col min="5379" max="5379" width="11.42578125" style="23" customWidth="1"/>
    <col min="5380" max="5380" width="16" style="23" customWidth="1"/>
    <col min="5381" max="5381" width="20.7109375" style="23" bestFit="1" customWidth="1"/>
    <col min="5382" max="5607" width="9.140625" style="23"/>
    <col min="5608" max="5608" width="4.28515625" style="23" customWidth="1"/>
    <col min="5609" max="5609" width="19.42578125" style="23" customWidth="1"/>
    <col min="5610" max="5610" width="10.85546875" style="23" customWidth="1"/>
    <col min="5611" max="5612" width="9" style="23" customWidth="1"/>
    <col min="5613" max="5614" width="5.5703125" style="23" customWidth="1"/>
    <col min="5615" max="5616" width="7.7109375" style="23" customWidth="1"/>
    <col min="5617" max="5618" width="7.5703125" style="23" customWidth="1"/>
    <col min="5619" max="5619" width="7.140625" style="23" customWidth="1"/>
    <col min="5620" max="5620" width="13" style="23" customWidth="1"/>
    <col min="5621" max="5621" width="11.28515625" style="23" customWidth="1"/>
    <col min="5622" max="5622" width="11" style="23" customWidth="1"/>
    <col min="5623" max="5623" width="17.140625" style="23" customWidth="1"/>
    <col min="5624" max="5624" width="0" style="23" hidden="1" customWidth="1"/>
    <col min="5625" max="5626" width="12.5703125" style="23" customWidth="1"/>
    <col min="5627" max="5627" width="15" style="23" customWidth="1"/>
    <col min="5628" max="5628" width="9.140625" style="23"/>
    <col min="5629" max="5629" width="9.42578125" style="23" customWidth="1"/>
    <col min="5630" max="5630" width="9.85546875" style="23" customWidth="1"/>
    <col min="5631" max="5632" width="13.7109375" style="23" customWidth="1"/>
    <col min="5633" max="5633" width="13.140625" style="23" customWidth="1"/>
    <col min="5634" max="5634" width="18.140625" style="23" customWidth="1"/>
    <col min="5635" max="5635" width="11.42578125" style="23" customWidth="1"/>
    <col min="5636" max="5636" width="16" style="23" customWidth="1"/>
    <col min="5637" max="5637" width="20.7109375" style="23" bestFit="1" customWidth="1"/>
    <col min="5638" max="5863" width="9.140625" style="23"/>
    <col min="5864" max="5864" width="4.28515625" style="23" customWidth="1"/>
    <col min="5865" max="5865" width="19.42578125" style="23" customWidth="1"/>
    <col min="5866" max="5866" width="10.85546875" style="23" customWidth="1"/>
    <col min="5867" max="5868" width="9" style="23" customWidth="1"/>
    <col min="5869" max="5870" width="5.5703125" style="23" customWidth="1"/>
    <col min="5871" max="5872" width="7.7109375" style="23" customWidth="1"/>
    <col min="5873" max="5874" width="7.5703125" style="23" customWidth="1"/>
    <col min="5875" max="5875" width="7.140625" style="23" customWidth="1"/>
    <col min="5876" max="5876" width="13" style="23" customWidth="1"/>
    <col min="5877" max="5877" width="11.28515625" style="23" customWidth="1"/>
    <col min="5878" max="5878" width="11" style="23" customWidth="1"/>
    <col min="5879" max="5879" width="17.140625" style="23" customWidth="1"/>
    <col min="5880" max="5880" width="0" style="23" hidden="1" customWidth="1"/>
    <col min="5881" max="5882" width="12.5703125" style="23" customWidth="1"/>
    <col min="5883" max="5883" width="15" style="23" customWidth="1"/>
    <col min="5884" max="5884" width="9.140625" style="23"/>
    <col min="5885" max="5885" width="9.42578125" style="23" customWidth="1"/>
    <col min="5886" max="5886" width="9.85546875" style="23" customWidth="1"/>
    <col min="5887" max="5888" width="13.7109375" style="23" customWidth="1"/>
    <col min="5889" max="5889" width="13.140625" style="23" customWidth="1"/>
    <col min="5890" max="5890" width="18.140625" style="23" customWidth="1"/>
    <col min="5891" max="5891" width="11.42578125" style="23" customWidth="1"/>
    <col min="5892" max="5892" width="16" style="23" customWidth="1"/>
    <col min="5893" max="5893" width="20.7109375" style="23" bestFit="1" customWidth="1"/>
    <col min="5894" max="6119" width="9.140625" style="23"/>
    <col min="6120" max="6120" width="4.28515625" style="23" customWidth="1"/>
    <col min="6121" max="6121" width="19.42578125" style="23" customWidth="1"/>
    <col min="6122" max="6122" width="10.85546875" style="23" customWidth="1"/>
    <col min="6123" max="6124" width="9" style="23" customWidth="1"/>
    <col min="6125" max="6126" width="5.5703125" style="23" customWidth="1"/>
    <col min="6127" max="6128" width="7.7109375" style="23" customWidth="1"/>
    <col min="6129" max="6130" width="7.5703125" style="23" customWidth="1"/>
    <col min="6131" max="6131" width="7.140625" style="23" customWidth="1"/>
    <col min="6132" max="6132" width="13" style="23" customWidth="1"/>
    <col min="6133" max="6133" width="11.28515625" style="23" customWidth="1"/>
    <col min="6134" max="6134" width="11" style="23" customWidth="1"/>
    <col min="6135" max="6135" width="17.140625" style="23" customWidth="1"/>
    <col min="6136" max="6136" width="0" style="23" hidden="1" customWidth="1"/>
    <col min="6137" max="6138" width="12.5703125" style="23" customWidth="1"/>
    <col min="6139" max="6139" width="15" style="23" customWidth="1"/>
    <col min="6140" max="6140" width="9.140625" style="23"/>
    <col min="6141" max="6141" width="9.42578125" style="23" customWidth="1"/>
    <col min="6142" max="6142" width="9.85546875" style="23" customWidth="1"/>
    <col min="6143" max="6144" width="13.7109375" style="23" customWidth="1"/>
    <col min="6145" max="6145" width="13.140625" style="23" customWidth="1"/>
    <col min="6146" max="6146" width="18.140625" style="23" customWidth="1"/>
    <col min="6147" max="6147" width="11.42578125" style="23" customWidth="1"/>
    <col min="6148" max="6148" width="16" style="23" customWidth="1"/>
    <col min="6149" max="6149" width="20.7109375" style="23" bestFit="1" customWidth="1"/>
    <col min="6150" max="6375" width="9.140625" style="23"/>
    <col min="6376" max="6376" width="4.28515625" style="23" customWidth="1"/>
    <col min="6377" max="6377" width="19.42578125" style="23" customWidth="1"/>
    <col min="6378" max="6378" width="10.85546875" style="23" customWidth="1"/>
    <col min="6379" max="6380" width="9" style="23" customWidth="1"/>
    <col min="6381" max="6382" width="5.5703125" style="23" customWidth="1"/>
    <col min="6383" max="6384" width="7.7109375" style="23" customWidth="1"/>
    <col min="6385" max="6386" width="7.5703125" style="23" customWidth="1"/>
    <col min="6387" max="6387" width="7.140625" style="23" customWidth="1"/>
    <col min="6388" max="6388" width="13" style="23" customWidth="1"/>
    <col min="6389" max="6389" width="11.28515625" style="23" customWidth="1"/>
    <col min="6390" max="6390" width="11" style="23" customWidth="1"/>
    <col min="6391" max="6391" width="17.140625" style="23" customWidth="1"/>
    <col min="6392" max="6392" width="0" style="23" hidden="1" customWidth="1"/>
    <col min="6393" max="6394" width="12.5703125" style="23" customWidth="1"/>
    <col min="6395" max="6395" width="15" style="23" customWidth="1"/>
    <col min="6396" max="6396" width="9.140625" style="23"/>
    <col min="6397" max="6397" width="9.42578125" style="23" customWidth="1"/>
    <col min="6398" max="6398" width="9.85546875" style="23" customWidth="1"/>
    <col min="6399" max="6400" width="13.7109375" style="23" customWidth="1"/>
    <col min="6401" max="6401" width="13.140625" style="23" customWidth="1"/>
    <col min="6402" max="6402" width="18.140625" style="23" customWidth="1"/>
    <col min="6403" max="6403" width="11.42578125" style="23" customWidth="1"/>
    <col min="6404" max="6404" width="16" style="23" customWidth="1"/>
    <col min="6405" max="6405" width="20.7109375" style="23" bestFit="1" customWidth="1"/>
    <col min="6406" max="6631" width="9.140625" style="23"/>
    <col min="6632" max="6632" width="4.28515625" style="23" customWidth="1"/>
    <col min="6633" max="6633" width="19.42578125" style="23" customWidth="1"/>
    <col min="6634" max="6634" width="10.85546875" style="23" customWidth="1"/>
    <col min="6635" max="6636" width="9" style="23" customWidth="1"/>
    <col min="6637" max="6638" width="5.5703125" style="23" customWidth="1"/>
    <col min="6639" max="6640" width="7.7109375" style="23" customWidth="1"/>
    <col min="6641" max="6642" width="7.5703125" style="23" customWidth="1"/>
    <col min="6643" max="6643" width="7.140625" style="23" customWidth="1"/>
    <col min="6644" max="6644" width="13" style="23" customWidth="1"/>
    <col min="6645" max="6645" width="11.28515625" style="23" customWidth="1"/>
    <col min="6646" max="6646" width="11" style="23" customWidth="1"/>
    <col min="6647" max="6647" width="17.140625" style="23" customWidth="1"/>
    <col min="6648" max="6648" width="0" style="23" hidden="1" customWidth="1"/>
    <col min="6649" max="6650" width="12.5703125" style="23" customWidth="1"/>
    <col min="6651" max="6651" width="15" style="23" customWidth="1"/>
    <col min="6652" max="6652" width="9.140625" style="23"/>
    <col min="6653" max="6653" width="9.42578125" style="23" customWidth="1"/>
    <col min="6654" max="6654" width="9.85546875" style="23" customWidth="1"/>
    <col min="6655" max="6656" width="13.7109375" style="23" customWidth="1"/>
    <col min="6657" max="6657" width="13.140625" style="23" customWidth="1"/>
    <col min="6658" max="6658" width="18.140625" style="23" customWidth="1"/>
    <col min="6659" max="6659" width="11.42578125" style="23" customWidth="1"/>
    <col min="6660" max="6660" width="16" style="23" customWidth="1"/>
    <col min="6661" max="6661" width="20.7109375" style="23" bestFit="1" customWidth="1"/>
    <col min="6662" max="6887" width="9.140625" style="23"/>
    <col min="6888" max="6888" width="4.28515625" style="23" customWidth="1"/>
    <col min="6889" max="6889" width="19.42578125" style="23" customWidth="1"/>
    <col min="6890" max="6890" width="10.85546875" style="23" customWidth="1"/>
    <col min="6891" max="6892" width="9" style="23" customWidth="1"/>
    <col min="6893" max="6894" width="5.5703125" style="23" customWidth="1"/>
    <col min="6895" max="6896" width="7.7109375" style="23" customWidth="1"/>
    <col min="6897" max="6898" width="7.5703125" style="23" customWidth="1"/>
    <col min="6899" max="6899" width="7.140625" style="23" customWidth="1"/>
    <col min="6900" max="6900" width="13" style="23" customWidth="1"/>
    <col min="6901" max="6901" width="11.28515625" style="23" customWidth="1"/>
    <col min="6902" max="6902" width="11" style="23" customWidth="1"/>
    <col min="6903" max="6903" width="17.140625" style="23" customWidth="1"/>
    <col min="6904" max="6904" width="0" style="23" hidden="1" customWidth="1"/>
    <col min="6905" max="6906" width="12.5703125" style="23" customWidth="1"/>
    <col min="6907" max="6907" width="15" style="23" customWidth="1"/>
    <col min="6908" max="6908" width="9.140625" style="23"/>
    <col min="6909" max="6909" width="9.42578125" style="23" customWidth="1"/>
    <col min="6910" max="6910" width="9.85546875" style="23" customWidth="1"/>
    <col min="6911" max="6912" width="13.7109375" style="23" customWidth="1"/>
    <col min="6913" max="6913" width="13.140625" style="23" customWidth="1"/>
    <col min="6914" max="6914" width="18.140625" style="23" customWidth="1"/>
    <col min="6915" max="6915" width="11.42578125" style="23" customWidth="1"/>
    <col min="6916" max="6916" width="16" style="23" customWidth="1"/>
    <col min="6917" max="6917" width="20.7109375" style="23" bestFit="1" customWidth="1"/>
    <col min="6918" max="7143" width="9.140625" style="23"/>
    <col min="7144" max="7144" width="4.28515625" style="23" customWidth="1"/>
    <col min="7145" max="7145" width="19.42578125" style="23" customWidth="1"/>
    <col min="7146" max="7146" width="10.85546875" style="23" customWidth="1"/>
    <col min="7147" max="7148" width="9" style="23" customWidth="1"/>
    <col min="7149" max="7150" width="5.5703125" style="23" customWidth="1"/>
    <col min="7151" max="7152" width="7.7109375" style="23" customWidth="1"/>
    <col min="7153" max="7154" width="7.5703125" style="23" customWidth="1"/>
    <col min="7155" max="7155" width="7.140625" style="23" customWidth="1"/>
    <col min="7156" max="7156" width="13" style="23" customWidth="1"/>
    <col min="7157" max="7157" width="11.28515625" style="23" customWidth="1"/>
    <col min="7158" max="7158" width="11" style="23" customWidth="1"/>
    <col min="7159" max="7159" width="17.140625" style="23" customWidth="1"/>
    <col min="7160" max="7160" width="0" style="23" hidden="1" customWidth="1"/>
    <col min="7161" max="7162" width="12.5703125" style="23" customWidth="1"/>
    <col min="7163" max="7163" width="15" style="23" customWidth="1"/>
    <col min="7164" max="7164" width="9.140625" style="23"/>
    <col min="7165" max="7165" width="9.42578125" style="23" customWidth="1"/>
    <col min="7166" max="7166" width="9.85546875" style="23" customWidth="1"/>
    <col min="7167" max="7168" width="13.7109375" style="23" customWidth="1"/>
    <col min="7169" max="7169" width="13.140625" style="23" customWidth="1"/>
    <col min="7170" max="7170" width="18.140625" style="23" customWidth="1"/>
    <col min="7171" max="7171" width="11.42578125" style="23" customWidth="1"/>
    <col min="7172" max="7172" width="16" style="23" customWidth="1"/>
    <col min="7173" max="7173" width="20.7109375" style="23" bestFit="1" customWidth="1"/>
    <col min="7174" max="7399" width="9.140625" style="23"/>
    <col min="7400" max="7400" width="4.28515625" style="23" customWidth="1"/>
    <col min="7401" max="7401" width="19.42578125" style="23" customWidth="1"/>
    <col min="7402" max="7402" width="10.85546875" style="23" customWidth="1"/>
    <col min="7403" max="7404" width="9" style="23" customWidth="1"/>
    <col min="7405" max="7406" width="5.5703125" style="23" customWidth="1"/>
    <col min="7407" max="7408" width="7.7109375" style="23" customWidth="1"/>
    <col min="7409" max="7410" width="7.5703125" style="23" customWidth="1"/>
    <col min="7411" max="7411" width="7.140625" style="23" customWidth="1"/>
    <col min="7412" max="7412" width="13" style="23" customWidth="1"/>
    <col min="7413" max="7413" width="11.28515625" style="23" customWidth="1"/>
    <col min="7414" max="7414" width="11" style="23" customWidth="1"/>
    <col min="7415" max="7415" width="17.140625" style="23" customWidth="1"/>
    <col min="7416" max="7416" width="0" style="23" hidden="1" customWidth="1"/>
    <col min="7417" max="7418" width="12.5703125" style="23" customWidth="1"/>
    <col min="7419" max="7419" width="15" style="23" customWidth="1"/>
    <col min="7420" max="7420" width="9.140625" style="23"/>
    <col min="7421" max="7421" width="9.42578125" style="23" customWidth="1"/>
    <col min="7422" max="7422" width="9.85546875" style="23" customWidth="1"/>
    <col min="7423" max="7424" width="13.7109375" style="23" customWidth="1"/>
    <col min="7425" max="7425" width="13.140625" style="23" customWidth="1"/>
    <col min="7426" max="7426" width="18.140625" style="23" customWidth="1"/>
    <col min="7427" max="7427" width="11.42578125" style="23" customWidth="1"/>
    <col min="7428" max="7428" width="16" style="23" customWidth="1"/>
    <col min="7429" max="7429" width="20.7109375" style="23" bestFit="1" customWidth="1"/>
    <col min="7430" max="7655" width="9.140625" style="23"/>
    <col min="7656" max="7656" width="4.28515625" style="23" customWidth="1"/>
    <col min="7657" max="7657" width="19.42578125" style="23" customWidth="1"/>
    <col min="7658" max="7658" width="10.85546875" style="23" customWidth="1"/>
    <col min="7659" max="7660" width="9" style="23" customWidth="1"/>
    <col min="7661" max="7662" width="5.5703125" style="23" customWidth="1"/>
    <col min="7663" max="7664" width="7.7109375" style="23" customWidth="1"/>
    <col min="7665" max="7666" width="7.5703125" style="23" customWidth="1"/>
    <col min="7667" max="7667" width="7.140625" style="23" customWidth="1"/>
    <col min="7668" max="7668" width="13" style="23" customWidth="1"/>
    <col min="7669" max="7669" width="11.28515625" style="23" customWidth="1"/>
    <col min="7670" max="7670" width="11" style="23" customWidth="1"/>
    <col min="7671" max="7671" width="17.140625" style="23" customWidth="1"/>
    <col min="7672" max="7672" width="0" style="23" hidden="1" customWidth="1"/>
    <col min="7673" max="7674" width="12.5703125" style="23" customWidth="1"/>
    <col min="7675" max="7675" width="15" style="23" customWidth="1"/>
    <col min="7676" max="7676" width="9.140625" style="23"/>
    <col min="7677" max="7677" width="9.42578125" style="23" customWidth="1"/>
    <col min="7678" max="7678" width="9.85546875" style="23" customWidth="1"/>
    <col min="7679" max="7680" width="13.7109375" style="23" customWidth="1"/>
    <col min="7681" max="7681" width="13.140625" style="23" customWidth="1"/>
    <col min="7682" max="7682" width="18.140625" style="23" customWidth="1"/>
    <col min="7683" max="7683" width="11.42578125" style="23" customWidth="1"/>
    <col min="7684" max="7684" width="16" style="23" customWidth="1"/>
    <col min="7685" max="7685" width="20.7109375" style="23" bestFit="1" customWidth="1"/>
    <col min="7686" max="7911" width="9.140625" style="23"/>
    <col min="7912" max="7912" width="4.28515625" style="23" customWidth="1"/>
    <col min="7913" max="7913" width="19.42578125" style="23" customWidth="1"/>
    <col min="7914" max="7914" width="10.85546875" style="23" customWidth="1"/>
    <col min="7915" max="7916" width="9" style="23" customWidth="1"/>
    <col min="7917" max="7918" width="5.5703125" style="23" customWidth="1"/>
    <col min="7919" max="7920" width="7.7109375" style="23" customWidth="1"/>
    <col min="7921" max="7922" width="7.5703125" style="23" customWidth="1"/>
    <col min="7923" max="7923" width="7.140625" style="23" customWidth="1"/>
    <col min="7924" max="7924" width="13" style="23" customWidth="1"/>
    <col min="7925" max="7925" width="11.28515625" style="23" customWidth="1"/>
    <col min="7926" max="7926" width="11" style="23" customWidth="1"/>
    <col min="7927" max="7927" width="17.140625" style="23" customWidth="1"/>
    <col min="7928" max="7928" width="0" style="23" hidden="1" customWidth="1"/>
    <col min="7929" max="7930" width="12.5703125" style="23" customWidth="1"/>
    <col min="7931" max="7931" width="15" style="23" customWidth="1"/>
    <col min="7932" max="7932" width="9.140625" style="23"/>
    <col min="7933" max="7933" width="9.42578125" style="23" customWidth="1"/>
    <col min="7934" max="7934" width="9.85546875" style="23" customWidth="1"/>
    <col min="7935" max="7936" width="13.7109375" style="23" customWidth="1"/>
    <col min="7937" max="7937" width="13.140625" style="23" customWidth="1"/>
    <col min="7938" max="7938" width="18.140625" style="23" customWidth="1"/>
    <col min="7939" max="7939" width="11.42578125" style="23" customWidth="1"/>
    <col min="7940" max="7940" width="16" style="23" customWidth="1"/>
    <col min="7941" max="7941" width="20.7109375" style="23" bestFit="1" customWidth="1"/>
    <col min="7942" max="8167" width="9.140625" style="23"/>
    <col min="8168" max="8168" width="4.28515625" style="23" customWidth="1"/>
    <col min="8169" max="8169" width="19.42578125" style="23" customWidth="1"/>
    <col min="8170" max="8170" width="10.85546875" style="23" customWidth="1"/>
    <col min="8171" max="8172" width="9" style="23" customWidth="1"/>
    <col min="8173" max="8174" width="5.5703125" style="23" customWidth="1"/>
    <col min="8175" max="8176" width="7.7109375" style="23" customWidth="1"/>
    <col min="8177" max="8178" width="7.5703125" style="23" customWidth="1"/>
    <col min="8179" max="8179" width="7.140625" style="23" customWidth="1"/>
    <col min="8180" max="8180" width="13" style="23" customWidth="1"/>
    <col min="8181" max="8181" width="11.28515625" style="23" customWidth="1"/>
    <col min="8182" max="8182" width="11" style="23" customWidth="1"/>
    <col min="8183" max="8183" width="17.140625" style="23" customWidth="1"/>
    <col min="8184" max="8184" width="0" style="23" hidden="1" customWidth="1"/>
    <col min="8185" max="8186" width="12.5703125" style="23" customWidth="1"/>
    <col min="8187" max="8187" width="15" style="23" customWidth="1"/>
    <col min="8188" max="8188" width="9.140625" style="23"/>
    <col min="8189" max="8189" width="9.42578125" style="23" customWidth="1"/>
    <col min="8190" max="8190" width="9.85546875" style="23" customWidth="1"/>
    <col min="8191" max="8192" width="13.7109375" style="23" customWidth="1"/>
    <col min="8193" max="8193" width="13.140625" style="23" customWidth="1"/>
    <col min="8194" max="8194" width="18.140625" style="23" customWidth="1"/>
    <col min="8195" max="8195" width="11.42578125" style="23" customWidth="1"/>
    <col min="8196" max="8196" width="16" style="23" customWidth="1"/>
    <col min="8197" max="8197" width="20.7109375" style="23" bestFit="1" customWidth="1"/>
    <col min="8198" max="8423" width="9.140625" style="23"/>
    <col min="8424" max="8424" width="4.28515625" style="23" customWidth="1"/>
    <col min="8425" max="8425" width="19.42578125" style="23" customWidth="1"/>
    <col min="8426" max="8426" width="10.85546875" style="23" customWidth="1"/>
    <col min="8427" max="8428" width="9" style="23" customWidth="1"/>
    <col min="8429" max="8430" width="5.5703125" style="23" customWidth="1"/>
    <col min="8431" max="8432" width="7.7109375" style="23" customWidth="1"/>
    <col min="8433" max="8434" width="7.5703125" style="23" customWidth="1"/>
    <col min="8435" max="8435" width="7.140625" style="23" customWidth="1"/>
    <col min="8436" max="8436" width="13" style="23" customWidth="1"/>
    <col min="8437" max="8437" width="11.28515625" style="23" customWidth="1"/>
    <col min="8438" max="8438" width="11" style="23" customWidth="1"/>
    <col min="8439" max="8439" width="17.140625" style="23" customWidth="1"/>
    <col min="8440" max="8440" width="0" style="23" hidden="1" customWidth="1"/>
    <col min="8441" max="8442" width="12.5703125" style="23" customWidth="1"/>
    <col min="8443" max="8443" width="15" style="23" customWidth="1"/>
    <col min="8444" max="8444" width="9.140625" style="23"/>
    <col min="8445" max="8445" width="9.42578125" style="23" customWidth="1"/>
    <col min="8446" max="8446" width="9.85546875" style="23" customWidth="1"/>
    <col min="8447" max="8448" width="13.7109375" style="23" customWidth="1"/>
    <col min="8449" max="8449" width="13.140625" style="23" customWidth="1"/>
    <col min="8450" max="8450" width="18.140625" style="23" customWidth="1"/>
    <col min="8451" max="8451" width="11.42578125" style="23" customWidth="1"/>
    <col min="8452" max="8452" width="16" style="23" customWidth="1"/>
    <col min="8453" max="8453" width="20.7109375" style="23" bestFit="1" customWidth="1"/>
    <col min="8454" max="8679" width="9.140625" style="23"/>
    <col min="8680" max="8680" width="4.28515625" style="23" customWidth="1"/>
    <col min="8681" max="8681" width="19.42578125" style="23" customWidth="1"/>
    <col min="8682" max="8682" width="10.85546875" style="23" customWidth="1"/>
    <col min="8683" max="8684" width="9" style="23" customWidth="1"/>
    <col min="8685" max="8686" width="5.5703125" style="23" customWidth="1"/>
    <col min="8687" max="8688" width="7.7109375" style="23" customWidth="1"/>
    <col min="8689" max="8690" width="7.5703125" style="23" customWidth="1"/>
    <col min="8691" max="8691" width="7.140625" style="23" customWidth="1"/>
    <col min="8692" max="8692" width="13" style="23" customWidth="1"/>
    <col min="8693" max="8693" width="11.28515625" style="23" customWidth="1"/>
    <col min="8694" max="8694" width="11" style="23" customWidth="1"/>
    <col min="8695" max="8695" width="17.140625" style="23" customWidth="1"/>
    <col min="8696" max="8696" width="0" style="23" hidden="1" customWidth="1"/>
    <col min="8697" max="8698" width="12.5703125" style="23" customWidth="1"/>
    <col min="8699" max="8699" width="15" style="23" customWidth="1"/>
    <col min="8700" max="8700" width="9.140625" style="23"/>
    <col min="8701" max="8701" width="9.42578125" style="23" customWidth="1"/>
    <col min="8702" max="8702" width="9.85546875" style="23" customWidth="1"/>
    <col min="8703" max="8704" width="13.7109375" style="23" customWidth="1"/>
    <col min="8705" max="8705" width="13.140625" style="23" customWidth="1"/>
    <col min="8706" max="8706" width="18.140625" style="23" customWidth="1"/>
    <col min="8707" max="8707" width="11.42578125" style="23" customWidth="1"/>
    <col min="8708" max="8708" width="16" style="23" customWidth="1"/>
    <col min="8709" max="8709" width="20.7109375" style="23" bestFit="1" customWidth="1"/>
    <col min="8710" max="8935" width="9.140625" style="23"/>
    <col min="8936" max="8936" width="4.28515625" style="23" customWidth="1"/>
    <col min="8937" max="8937" width="19.42578125" style="23" customWidth="1"/>
    <col min="8938" max="8938" width="10.85546875" style="23" customWidth="1"/>
    <col min="8939" max="8940" width="9" style="23" customWidth="1"/>
    <col min="8941" max="8942" width="5.5703125" style="23" customWidth="1"/>
    <col min="8943" max="8944" width="7.7109375" style="23" customWidth="1"/>
    <col min="8945" max="8946" width="7.5703125" style="23" customWidth="1"/>
    <col min="8947" max="8947" width="7.140625" style="23" customWidth="1"/>
    <col min="8948" max="8948" width="13" style="23" customWidth="1"/>
    <col min="8949" max="8949" width="11.28515625" style="23" customWidth="1"/>
    <col min="8950" max="8950" width="11" style="23" customWidth="1"/>
    <col min="8951" max="8951" width="17.140625" style="23" customWidth="1"/>
    <col min="8952" max="8952" width="0" style="23" hidden="1" customWidth="1"/>
    <col min="8953" max="8954" width="12.5703125" style="23" customWidth="1"/>
    <col min="8955" max="8955" width="15" style="23" customWidth="1"/>
    <col min="8956" max="8956" width="9.140625" style="23"/>
    <col min="8957" max="8957" width="9.42578125" style="23" customWidth="1"/>
    <col min="8958" max="8958" width="9.85546875" style="23" customWidth="1"/>
    <col min="8959" max="8960" width="13.7109375" style="23" customWidth="1"/>
    <col min="8961" max="8961" width="13.140625" style="23" customWidth="1"/>
    <col min="8962" max="8962" width="18.140625" style="23" customWidth="1"/>
    <col min="8963" max="8963" width="11.42578125" style="23" customWidth="1"/>
    <col min="8964" max="8964" width="16" style="23" customWidth="1"/>
    <col min="8965" max="8965" width="20.7109375" style="23" bestFit="1" customWidth="1"/>
    <col min="8966" max="9191" width="9.140625" style="23"/>
    <col min="9192" max="9192" width="4.28515625" style="23" customWidth="1"/>
    <col min="9193" max="9193" width="19.42578125" style="23" customWidth="1"/>
    <col min="9194" max="9194" width="10.85546875" style="23" customWidth="1"/>
    <col min="9195" max="9196" width="9" style="23" customWidth="1"/>
    <col min="9197" max="9198" width="5.5703125" style="23" customWidth="1"/>
    <col min="9199" max="9200" width="7.7109375" style="23" customWidth="1"/>
    <col min="9201" max="9202" width="7.5703125" style="23" customWidth="1"/>
    <col min="9203" max="9203" width="7.140625" style="23" customWidth="1"/>
    <col min="9204" max="9204" width="13" style="23" customWidth="1"/>
    <col min="9205" max="9205" width="11.28515625" style="23" customWidth="1"/>
    <col min="9206" max="9206" width="11" style="23" customWidth="1"/>
    <col min="9207" max="9207" width="17.140625" style="23" customWidth="1"/>
    <col min="9208" max="9208" width="0" style="23" hidden="1" customWidth="1"/>
    <col min="9209" max="9210" width="12.5703125" style="23" customWidth="1"/>
    <col min="9211" max="9211" width="15" style="23" customWidth="1"/>
    <col min="9212" max="9212" width="9.140625" style="23"/>
    <col min="9213" max="9213" width="9.42578125" style="23" customWidth="1"/>
    <col min="9214" max="9214" width="9.85546875" style="23" customWidth="1"/>
    <col min="9215" max="9216" width="13.7109375" style="23" customWidth="1"/>
    <col min="9217" max="9217" width="13.140625" style="23" customWidth="1"/>
    <col min="9218" max="9218" width="18.140625" style="23" customWidth="1"/>
    <col min="9219" max="9219" width="11.42578125" style="23" customWidth="1"/>
    <col min="9220" max="9220" width="16" style="23" customWidth="1"/>
    <col min="9221" max="9221" width="20.7109375" style="23" bestFit="1" customWidth="1"/>
    <col min="9222" max="9447" width="9.140625" style="23"/>
    <col min="9448" max="9448" width="4.28515625" style="23" customWidth="1"/>
    <col min="9449" max="9449" width="19.42578125" style="23" customWidth="1"/>
    <col min="9450" max="9450" width="10.85546875" style="23" customWidth="1"/>
    <col min="9451" max="9452" width="9" style="23" customWidth="1"/>
    <col min="9453" max="9454" width="5.5703125" style="23" customWidth="1"/>
    <col min="9455" max="9456" width="7.7109375" style="23" customWidth="1"/>
    <col min="9457" max="9458" width="7.5703125" style="23" customWidth="1"/>
    <col min="9459" max="9459" width="7.140625" style="23" customWidth="1"/>
    <col min="9460" max="9460" width="13" style="23" customWidth="1"/>
    <col min="9461" max="9461" width="11.28515625" style="23" customWidth="1"/>
    <col min="9462" max="9462" width="11" style="23" customWidth="1"/>
    <col min="9463" max="9463" width="17.140625" style="23" customWidth="1"/>
    <col min="9464" max="9464" width="0" style="23" hidden="1" customWidth="1"/>
    <col min="9465" max="9466" width="12.5703125" style="23" customWidth="1"/>
    <col min="9467" max="9467" width="15" style="23" customWidth="1"/>
    <col min="9468" max="9468" width="9.140625" style="23"/>
    <col min="9469" max="9469" width="9.42578125" style="23" customWidth="1"/>
    <col min="9470" max="9470" width="9.85546875" style="23" customWidth="1"/>
    <col min="9471" max="9472" width="13.7109375" style="23" customWidth="1"/>
    <col min="9473" max="9473" width="13.140625" style="23" customWidth="1"/>
    <col min="9474" max="9474" width="18.140625" style="23" customWidth="1"/>
    <col min="9475" max="9475" width="11.42578125" style="23" customWidth="1"/>
    <col min="9476" max="9476" width="16" style="23" customWidth="1"/>
    <col min="9477" max="9477" width="20.7109375" style="23" bestFit="1" customWidth="1"/>
    <col min="9478" max="9703" width="9.140625" style="23"/>
    <col min="9704" max="9704" width="4.28515625" style="23" customWidth="1"/>
    <col min="9705" max="9705" width="19.42578125" style="23" customWidth="1"/>
    <col min="9706" max="9706" width="10.85546875" style="23" customWidth="1"/>
    <col min="9707" max="9708" width="9" style="23" customWidth="1"/>
    <col min="9709" max="9710" width="5.5703125" style="23" customWidth="1"/>
    <col min="9711" max="9712" width="7.7109375" style="23" customWidth="1"/>
    <col min="9713" max="9714" width="7.5703125" style="23" customWidth="1"/>
    <col min="9715" max="9715" width="7.140625" style="23" customWidth="1"/>
    <col min="9716" max="9716" width="13" style="23" customWidth="1"/>
    <col min="9717" max="9717" width="11.28515625" style="23" customWidth="1"/>
    <col min="9718" max="9718" width="11" style="23" customWidth="1"/>
    <col min="9719" max="9719" width="17.140625" style="23" customWidth="1"/>
    <col min="9720" max="9720" width="0" style="23" hidden="1" customWidth="1"/>
    <col min="9721" max="9722" width="12.5703125" style="23" customWidth="1"/>
    <col min="9723" max="9723" width="15" style="23" customWidth="1"/>
    <col min="9724" max="9724" width="9.140625" style="23"/>
    <col min="9725" max="9725" width="9.42578125" style="23" customWidth="1"/>
    <col min="9726" max="9726" width="9.85546875" style="23" customWidth="1"/>
    <col min="9727" max="9728" width="13.7109375" style="23" customWidth="1"/>
    <col min="9729" max="9729" width="13.140625" style="23" customWidth="1"/>
    <col min="9730" max="9730" width="18.140625" style="23" customWidth="1"/>
    <col min="9731" max="9731" width="11.42578125" style="23" customWidth="1"/>
    <col min="9732" max="9732" width="16" style="23" customWidth="1"/>
    <col min="9733" max="9733" width="20.7109375" style="23" bestFit="1" customWidth="1"/>
    <col min="9734" max="9959" width="9.140625" style="23"/>
    <col min="9960" max="9960" width="4.28515625" style="23" customWidth="1"/>
    <col min="9961" max="9961" width="19.42578125" style="23" customWidth="1"/>
    <col min="9962" max="9962" width="10.85546875" style="23" customWidth="1"/>
    <col min="9963" max="9964" width="9" style="23" customWidth="1"/>
    <col min="9965" max="9966" width="5.5703125" style="23" customWidth="1"/>
    <col min="9967" max="9968" width="7.7109375" style="23" customWidth="1"/>
    <col min="9969" max="9970" width="7.5703125" style="23" customWidth="1"/>
    <col min="9971" max="9971" width="7.140625" style="23" customWidth="1"/>
    <col min="9972" max="9972" width="13" style="23" customWidth="1"/>
    <col min="9973" max="9973" width="11.28515625" style="23" customWidth="1"/>
    <col min="9974" max="9974" width="11" style="23" customWidth="1"/>
    <col min="9975" max="9975" width="17.140625" style="23" customWidth="1"/>
    <col min="9976" max="9976" width="0" style="23" hidden="1" customWidth="1"/>
    <col min="9977" max="9978" width="12.5703125" style="23" customWidth="1"/>
    <col min="9979" max="9979" width="15" style="23" customWidth="1"/>
    <col min="9980" max="9980" width="9.140625" style="23"/>
    <col min="9981" max="9981" width="9.42578125" style="23" customWidth="1"/>
    <col min="9982" max="9982" width="9.85546875" style="23" customWidth="1"/>
    <col min="9983" max="9984" width="13.7109375" style="23" customWidth="1"/>
    <col min="9985" max="9985" width="13.140625" style="23" customWidth="1"/>
    <col min="9986" max="9986" width="18.140625" style="23" customWidth="1"/>
    <col min="9987" max="9987" width="11.42578125" style="23" customWidth="1"/>
    <col min="9988" max="9988" width="16" style="23" customWidth="1"/>
    <col min="9989" max="9989" width="20.7109375" style="23" bestFit="1" customWidth="1"/>
    <col min="9990" max="10215" width="9.140625" style="23"/>
    <col min="10216" max="10216" width="4.28515625" style="23" customWidth="1"/>
    <col min="10217" max="10217" width="19.42578125" style="23" customWidth="1"/>
    <col min="10218" max="10218" width="10.85546875" style="23" customWidth="1"/>
    <col min="10219" max="10220" width="9" style="23" customWidth="1"/>
    <col min="10221" max="10222" width="5.5703125" style="23" customWidth="1"/>
    <col min="10223" max="10224" width="7.7109375" style="23" customWidth="1"/>
    <col min="10225" max="10226" width="7.5703125" style="23" customWidth="1"/>
    <col min="10227" max="10227" width="7.140625" style="23" customWidth="1"/>
    <col min="10228" max="10228" width="13" style="23" customWidth="1"/>
    <col min="10229" max="10229" width="11.28515625" style="23" customWidth="1"/>
    <col min="10230" max="10230" width="11" style="23" customWidth="1"/>
    <col min="10231" max="10231" width="17.140625" style="23" customWidth="1"/>
    <col min="10232" max="10232" width="0" style="23" hidden="1" customWidth="1"/>
    <col min="10233" max="10234" width="12.5703125" style="23" customWidth="1"/>
    <col min="10235" max="10235" width="15" style="23" customWidth="1"/>
    <col min="10236" max="10236" width="9.140625" style="23"/>
    <col min="10237" max="10237" width="9.42578125" style="23" customWidth="1"/>
    <col min="10238" max="10238" width="9.85546875" style="23" customWidth="1"/>
    <col min="10239" max="10240" width="13.7109375" style="23" customWidth="1"/>
    <col min="10241" max="10241" width="13.140625" style="23" customWidth="1"/>
    <col min="10242" max="10242" width="18.140625" style="23" customWidth="1"/>
    <col min="10243" max="10243" width="11.42578125" style="23" customWidth="1"/>
    <col min="10244" max="10244" width="16" style="23" customWidth="1"/>
    <col min="10245" max="10245" width="20.7109375" style="23" bestFit="1" customWidth="1"/>
    <col min="10246" max="10471" width="9.140625" style="23"/>
    <col min="10472" max="10472" width="4.28515625" style="23" customWidth="1"/>
    <col min="10473" max="10473" width="19.42578125" style="23" customWidth="1"/>
    <col min="10474" max="10474" width="10.85546875" style="23" customWidth="1"/>
    <col min="10475" max="10476" width="9" style="23" customWidth="1"/>
    <col min="10477" max="10478" width="5.5703125" style="23" customWidth="1"/>
    <col min="10479" max="10480" width="7.7109375" style="23" customWidth="1"/>
    <col min="10481" max="10482" width="7.5703125" style="23" customWidth="1"/>
    <col min="10483" max="10483" width="7.140625" style="23" customWidth="1"/>
    <col min="10484" max="10484" width="13" style="23" customWidth="1"/>
    <col min="10485" max="10485" width="11.28515625" style="23" customWidth="1"/>
    <col min="10486" max="10486" width="11" style="23" customWidth="1"/>
    <col min="10487" max="10487" width="17.140625" style="23" customWidth="1"/>
    <col min="10488" max="10488" width="0" style="23" hidden="1" customWidth="1"/>
    <col min="10489" max="10490" width="12.5703125" style="23" customWidth="1"/>
    <col min="10491" max="10491" width="15" style="23" customWidth="1"/>
    <col min="10492" max="10492" width="9.140625" style="23"/>
    <col min="10493" max="10493" width="9.42578125" style="23" customWidth="1"/>
    <col min="10494" max="10494" width="9.85546875" style="23" customWidth="1"/>
    <col min="10495" max="10496" width="13.7109375" style="23" customWidth="1"/>
    <col min="10497" max="10497" width="13.140625" style="23" customWidth="1"/>
    <col min="10498" max="10498" width="18.140625" style="23" customWidth="1"/>
    <col min="10499" max="10499" width="11.42578125" style="23" customWidth="1"/>
    <col min="10500" max="10500" width="16" style="23" customWidth="1"/>
    <col min="10501" max="10501" width="20.7109375" style="23" bestFit="1" customWidth="1"/>
    <col min="10502" max="10727" width="9.140625" style="23"/>
    <col min="10728" max="10728" width="4.28515625" style="23" customWidth="1"/>
    <col min="10729" max="10729" width="19.42578125" style="23" customWidth="1"/>
    <col min="10730" max="10730" width="10.85546875" style="23" customWidth="1"/>
    <col min="10731" max="10732" width="9" style="23" customWidth="1"/>
    <col min="10733" max="10734" width="5.5703125" style="23" customWidth="1"/>
    <col min="10735" max="10736" width="7.7109375" style="23" customWidth="1"/>
    <col min="10737" max="10738" width="7.5703125" style="23" customWidth="1"/>
    <col min="10739" max="10739" width="7.140625" style="23" customWidth="1"/>
    <col min="10740" max="10740" width="13" style="23" customWidth="1"/>
    <col min="10741" max="10741" width="11.28515625" style="23" customWidth="1"/>
    <col min="10742" max="10742" width="11" style="23" customWidth="1"/>
    <col min="10743" max="10743" width="17.140625" style="23" customWidth="1"/>
    <col min="10744" max="10744" width="0" style="23" hidden="1" customWidth="1"/>
    <col min="10745" max="10746" width="12.5703125" style="23" customWidth="1"/>
    <col min="10747" max="10747" width="15" style="23" customWidth="1"/>
    <col min="10748" max="10748" width="9.140625" style="23"/>
    <col min="10749" max="10749" width="9.42578125" style="23" customWidth="1"/>
    <col min="10750" max="10750" width="9.85546875" style="23" customWidth="1"/>
    <col min="10751" max="10752" width="13.7109375" style="23" customWidth="1"/>
    <col min="10753" max="10753" width="13.140625" style="23" customWidth="1"/>
    <col min="10754" max="10754" width="18.140625" style="23" customWidth="1"/>
    <col min="10755" max="10755" width="11.42578125" style="23" customWidth="1"/>
    <col min="10756" max="10756" width="16" style="23" customWidth="1"/>
    <col min="10757" max="10757" width="20.7109375" style="23" bestFit="1" customWidth="1"/>
    <col min="10758" max="10983" width="9.140625" style="23"/>
    <col min="10984" max="10984" width="4.28515625" style="23" customWidth="1"/>
    <col min="10985" max="10985" width="19.42578125" style="23" customWidth="1"/>
    <col min="10986" max="10986" width="10.85546875" style="23" customWidth="1"/>
    <col min="10987" max="10988" width="9" style="23" customWidth="1"/>
    <col min="10989" max="10990" width="5.5703125" style="23" customWidth="1"/>
    <col min="10991" max="10992" width="7.7109375" style="23" customWidth="1"/>
    <col min="10993" max="10994" width="7.5703125" style="23" customWidth="1"/>
    <col min="10995" max="10995" width="7.140625" style="23" customWidth="1"/>
    <col min="10996" max="10996" width="13" style="23" customWidth="1"/>
    <col min="10997" max="10997" width="11.28515625" style="23" customWidth="1"/>
    <col min="10998" max="10998" width="11" style="23" customWidth="1"/>
    <col min="10999" max="10999" width="17.140625" style="23" customWidth="1"/>
    <col min="11000" max="11000" width="0" style="23" hidden="1" customWidth="1"/>
    <col min="11001" max="11002" width="12.5703125" style="23" customWidth="1"/>
    <col min="11003" max="11003" width="15" style="23" customWidth="1"/>
    <col min="11004" max="11004" width="9.140625" style="23"/>
    <col min="11005" max="11005" width="9.42578125" style="23" customWidth="1"/>
    <col min="11006" max="11006" width="9.85546875" style="23" customWidth="1"/>
    <col min="11007" max="11008" width="13.7109375" style="23" customWidth="1"/>
    <col min="11009" max="11009" width="13.140625" style="23" customWidth="1"/>
    <col min="11010" max="11010" width="18.140625" style="23" customWidth="1"/>
    <col min="11011" max="11011" width="11.42578125" style="23" customWidth="1"/>
    <col min="11012" max="11012" width="16" style="23" customWidth="1"/>
    <col min="11013" max="11013" width="20.7109375" style="23" bestFit="1" customWidth="1"/>
    <col min="11014" max="11239" width="9.140625" style="23"/>
    <col min="11240" max="11240" width="4.28515625" style="23" customWidth="1"/>
    <col min="11241" max="11241" width="19.42578125" style="23" customWidth="1"/>
    <col min="11242" max="11242" width="10.85546875" style="23" customWidth="1"/>
    <col min="11243" max="11244" width="9" style="23" customWidth="1"/>
    <col min="11245" max="11246" width="5.5703125" style="23" customWidth="1"/>
    <col min="11247" max="11248" width="7.7109375" style="23" customWidth="1"/>
    <col min="11249" max="11250" width="7.5703125" style="23" customWidth="1"/>
    <col min="11251" max="11251" width="7.140625" style="23" customWidth="1"/>
    <col min="11252" max="11252" width="13" style="23" customWidth="1"/>
    <col min="11253" max="11253" width="11.28515625" style="23" customWidth="1"/>
    <col min="11254" max="11254" width="11" style="23" customWidth="1"/>
    <col min="11255" max="11255" width="17.140625" style="23" customWidth="1"/>
    <col min="11256" max="11256" width="0" style="23" hidden="1" customWidth="1"/>
    <col min="11257" max="11258" width="12.5703125" style="23" customWidth="1"/>
    <col min="11259" max="11259" width="15" style="23" customWidth="1"/>
    <col min="11260" max="11260" width="9.140625" style="23"/>
    <col min="11261" max="11261" width="9.42578125" style="23" customWidth="1"/>
    <col min="11262" max="11262" width="9.85546875" style="23" customWidth="1"/>
    <col min="11263" max="11264" width="13.7109375" style="23" customWidth="1"/>
    <col min="11265" max="11265" width="13.140625" style="23" customWidth="1"/>
    <col min="11266" max="11266" width="18.140625" style="23" customWidth="1"/>
    <col min="11267" max="11267" width="11.42578125" style="23" customWidth="1"/>
    <col min="11268" max="11268" width="16" style="23" customWidth="1"/>
    <col min="11269" max="11269" width="20.7109375" style="23" bestFit="1" customWidth="1"/>
    <col min="11270" max="11495" width="9.140625" style="23"/>
    <col min="11496" max="11496" width="4.28515625" style="23" customWidth="1"/>
    <col min="11497" max="11497" width="19.42578125" style="23" customWidth="1"/>
    <col min="11498" max="11498" width="10.85546875" style="23" customWidth="1"/>
    <col min="11499" max="11500" width="9" style="23" customWidth="1"/>
    <col min="11501" max="11502" width="5.5703125" style="23" customWidth="1"/>
    <col min="11503" max="11504" width="7.7109375" style="23" customWidth="1"/>
    <col min="11505" max="11506" width="7.5703125" style="23" customWidth="1"/>
    <col min="11507" max="11507" width="7.140625" style="23" customWidth="1"/>
    <col min="11508" max="11508" width="13" style="23" customWidth="1"/>
    <col min="11509" max="11509" width="11.28515625" style="23" customWidth="1"/>
    <col min="11510" max="11510" width="11" style="23" customWidth="1"/>
    <col min="11511" max="11511" width="17.140625" style="23" customWidth="1"/>
    <col min="11512" max="11512" width="0" style="23" hidden="1" customWidth="1"/>
    <col min="11513" max="11514" width="12.5703125" style="23" customWidth="1"/>
    <col min="11515" max="11515" width="15" style="23" customWidth="1"/>
    <col min="11516" max="11516" width="9.140625" style="23"/>
    <col min="11517" max="11517" width="9.42578125" style="23" customWidth="1"/>
    <col min="11518" max="11518" width="9.85546875" style="23" customWidth="1"/>
    <col min="11519" max="11520" width="13.7109375" style="23" customWidth="1"/>
    <col min="11521" max="11521" width="13.140625" style="23" customWidth="1"/>
    <col min="11522" max="11522" width="18.140625" style="23" customWidth="1"/>
    <col min="11523" max="11523" width="11.42578125" style="23" customWidth="1"/>
    <col min="11524" max="11524" width="16" style="23" customWidth="1"/>
    <col min="11525" max="11525" width="20.7109375" style="23" bestFit="1" customWidth="1"/>
    <col min="11526" max="11751" width="9.140625" style="23"/>
    <col min="11752" max="11752" width="4.28515625" style="23" customWidth="1"/>
    <col min="11753" max="11753" width="19.42578125" style="23" customWidth="1"/>
    <col min="11754" max="11754" width="10.85546875" style="23" customWidth="1"/>
    <col min="11755" max="11756" width="9" style="23" customWidth="1"/>
    <col min="11757" max="11758" width="5.5703125" style="23" customWidth="1"/>
    <col min="11759" max="11760" width="7.7109375" style="23" customWidth="1"/>
    <col min="11761" max="11762" width="7.5703125" style="23" customWidth="1"/>
    <col min="11763" max="11763" width="7.140625" style="23" customWidth="1"/>
    <col min="11764" max="11764" width="13" style="23" customWidth="1"/>
    <col min="11765" max="11765" width="11.28515625" style="23" customWidth="1"/>
    <col min="11766" max="11766" width="11" style="23" customWidth="1"/>
    <col min="11767" max="11767" width="17.140625" style="23" customWidth="1"/>
    <col min="11768" max="11768" width="0" style="23" hidden="1" customWidth="1"/>
    <col min="11769" max="11770" width="12.5703125" style="23" customWidth="1"/>
    <col min="11771" max="11771" width="15" style="23" customWidth="1"/>
    <col min="11772" max="11772" width="9.140625" style="23"/>
    <col min="11773" max="11773" width="9.42578125" style="23" customWidth="1"/>
    <col min="11774" max="11774" width="9.85546875" style="23" customWidth="1"/>
    <col min="11775" max="11776" width="13.7109375" style="23" customWidth="1"/>
    <col min="11777" max="11777" width="13.140625" style="23" customWidth="1"/>
    <col min="11778" max="11778" width="18.140625" style="23" customWidth="1"/>
    <col min="11779" max="11779" width="11.42578125" style="23" customWidth="1"/>
    <col min="11780" max="11780" width="16" style="23" customWidth="1"/>
    <col min="11781" max="11781" width="20.7109375" style="23" bestFit="1" customWidth="1"/>
    <col min="11782" max="12007" width="9.140625" style="23"/>
    <col min="12008" max="12008" width="4.28515625" style="23" customWidth="1"/>
    <col min="12009" max="12009" width="19.42578125" style="23" customWidth="1"/>
    <col min="12010" max="12010" width="10.85546875" style="23" customWidth="1"/>
    <col min="12011" max="12012" width="9" style="23" customWidth="1"/>
    <col min="12013" max="12014" width="5.5703125" style="23" customWidth="1"/>
    <col min="12015" max="12016" width="7.7109375" style="23" customWidth="1"/>
    <col min="12017" max="12018" width="7.5703125" style="23" customWidth="1"/>
    <col min="12019" max="12019" width="7.140625" style="23" customWidth="1"/>
    <col min="12020" max="12020" width="13" style="23" customWidth="1"/>
    <col min="12021" max="12021" width="11.28515625" style="23" customWidth="1"/>
    <col min="12022" max="12022" width="11" style="23" customWidth="1"/>
    <col min="12023" max="12023" width="17.140625" style="23" customWidth="1"/>
    <col min="12024" max="12024" width="0" style="23" hidden="1" customWidth="1"/>
    <col min="12025" max="12026" width="12.5703125" style="23" customWidth="1"/>
    <col min="12027" max="12027" width="15" style="23" customWidth="1"/>
    <col min="12028" max="12028" width="9.140625" style="23"/>
    <col min="12029" max="12029" width="9.42578125" style="23" customWidth="1"/>
    <col min="12030" max="12030" width="9.85546875" style="23" customWidth="1"/>
    <col min="12031" max="12032" width="13.7109375" style="23" customWidth="1"/>
    <col min="12033" max="12033" width="13.140625" style="23" customWidth="1"/>
    <col min="12034" max="12034" width="18.140625" style="23" customWidth="1"/>
    <col min="12035" max="12035" width="11.42578125" style="23" customWidth="1"/>
    <col min="12036" max="12036" width="16" style="23" customWidth="1"/>
    <col min="12037" max="12037" width="20.7109375" style="23" bestFit="1" customWidth="1"/>
    <col min="12038" max="12263" width="9.140625" style="23"/>
    <col min="12264" max="12264" width="4.28515625" style="23" customWidth="1"/>
    <col min="12265" max="12265" width="19.42578125" style="23" customWidth="1"/>
    <col min="12266" max="12266" width="10.85546875" style="23" customWidth="1"/>
    <col min="12267" max="12268" width="9" style="23" customWidth="1"/>
    <col min="12269" max="12270" width="5.5703125" style="23" customWidth="1"/>
    <col min="12271" max="12272" width="7.7109375" style="23" customWidth="1"/>
    <col min="12273" max="12274" width="7.5703125" style="23" customWidth="1"/>
    <col min="12275" max="12275" width="7.140625" style="23" customWidth="1"/>
    <col min="12276" max="12276" width="13" style="23" customWidth="1"/>
    <col min="12277" max="12277" width="11.28515625" style="23" customWidth="1"/>
    <col min="12278" max="12278" width="11" style="23" customWidth="1"/>
    <col min="12279" max="12279" width="17.140625" style="23" customWidth="1"/>
    <col min="12280" max="12280" width="0" style="23" hidden="1" customWidth="1"/>
    <col min="12281" max="12282" width="12.5703125" style="23" customWidth="1"/>
    <col min="12283" max="12283" width="15" style="23" customWidth="1"/>
    <col min="12284" max="12284" width="9.140625" style="23"/>
    <col min="12285" max="12285" width="9.42578125" style="23" customWidth="1"/>
    <col min="12286" max="12286" width="9.85546875" style="23" customWidth="1"/>
    <col min="12287" max="12288" width="13.7109375" style="23" customWidth="1"/>
    <col min="12289" max="12289" width="13.140625" style="23" customWidth="1"/>
    <col min="12290" max="12290" width="18.140625" style="23" customWidth="1"/>
    <col min="12291" max="12291" width="11.42578125" style="23" customWidth="1"/>
    <col min="12292" max="12292" width="16" style="23" customWidth="1"/>
    <col min="12293" max="12293" width="20.7109375" style="23" bestFit="1" customWidth="1"/>
    <col min="12294" max="12519" width="9.140625" style="23"/>
    <col min="12520" max="12520" width="4.28515625" style="23" customWidth="1"/>
    <col min="12521" max="12521" width="19.42578125" style="23" customWidth="1"/>
    <col min="12522" max="12522" width="10.85546875" style="23" customWidth="1"/>
    <col min="12523" max="12524" width="9" style="23" customWidth="1"/>
    <col min="12525" max="12526" width="5.5703125" style="23" customWidth="1"/>
    <col min="12527" max="12528" width="7.7109375" style="23" customWidth="1"/>
    <col min="12529" max="12530" width="7.5703125" style="23" customWidth="1"/>
    <col min="12531" max="12531" width="7.140625" style="23" customWidth="1"/>
    <col min="12532" max="12532" width="13" style="23" customWidth="1"/>
    <col min="12533" max="12533" width="11.28515625" style="23" customWidth="1"/>
    <col min="12534" max="12534" width="11" style="23" customWidth="1"/>
    <col min="12535" max="12535" width="17.140625" style="23" customWidth="1"/>
    <col min="12536" max="12536" width="0" style="23" hidden="1" customWidth="1"/>
    <col min="12537" max="12538" width="12.5703125" style="23" customWidth="1"/>
    <col min="12539" max="12539" width="15" style="23" customWidth="1"/>
    <col min="12540" max="12540" width="9.140625" style="23"/>
    <col min="12541" max="12541" width="9.42578125" style="23" customWidth="1"/>
    <col min="12542" max="12542" width="9.85546875" style="23" customWidth="1"/>
    <col min="12543" max="12544" width="13.7109375" style="23" customWidth="1"/>
    <col min="12545" max="12545" width="13.140625" style="23" customWidth="1"/>
    <col min="12546" max="12546" width="18.140625" style="23" customWidth="1"/>
    <col min="12547" max="12547" width="11.42578125" style="23" customWidth="1"/>
    <col min="12548" max="12548" width="16" style="23" customWidth="1"/>
    <col min="12549" max="12549" width="20.7109375" style="23" bestFit="1" customWidth="1"/>
    <col min="12550" max="12775" width="9.140625" style="23"/>
    <col min="12776" max="12776" width="4.28515625" style="23" customWidth="1"/>
    <col min="12777" max="12777" width="19.42578125" style="23" customWidth="1"/>
    <col min="12778" max="12778" width="10.85546875" style="23" customWidth="1"/>
    <col min="12779" max="12780" width="9" style="23" customWidth="1"/>
    <col min="12781" max="12782" width="5.5703125" style="23" customWidth="1"/>
    <col min="12783" max="12784" width="7.7109375" style="23" customWidth="1"/>
    <col min="12785" max="12786" width="7.5703125" style="23" customWidth="1"/>
    <col min="12787" max="12787" width="7.140625" style="23" customWidth="1"/>
    <col min="12788" max="12788" width="13" style="23" customWidth="1"/>
    <col min="12789" max="12789" width="11.28515625" style="23" customWidth="1"/>
    <col min="12790" max="12790" width="11" style="23" customWidth="1"/>
    <col min="12791" max="12791" width="17.140625" style="23" customWidth="1"/>
    <col min="12792" max="12792" width="0" style="23" hidden="1" customWidth="1"/>
    <col min="12793" max="12794" width="12.5703125" style="23" customWidth="1"/>
    <col min="12795" max="12795" width="15" style="23" customWidth="1"/>
    <col min="12796" max="12796" width="9.140625" style="23"/>
    <col min="12797" max="12797" width="9.42578125" style="23" customWidth="1"/>
    <col min="12798" max="12798" width="9.85546875" style="23" customWidth="1"/>
    <col min="12799" max="12800" width="13.7109375" style="23" customWidth="1"/>
    <col min="12801" max="12801" width="13.140625" style="23" customWidth="1"/>
    <col min="12802" max="12802" width="18.140625" style="23" customWidth="1"/>
    <col min="12803" max="12803" width="11.42578125" style="23" customWidth="1"/>
    <col min="12804" max="12804" width="16" style="23" customWidth="1"/>
    <col min="12805" max="12805" width="20.7109375" style="23" bestFit="1" customWidth="1"/>
    <col min="12806" max="13031" width="9.140625" style="23"/>
    <col min="13032" max="13032" width="4.28515625" style="23" customWidth="1"/>
    <col min="13033" max="13033" width="19.42578125" style="23" customWidth="1"/>
    <col min="13034" max="13034" width="10.85546875" style="23" customWidth="1"/>
    <col min="13035" max="13036" width="9" style="23" customWidth="1"/>
    <col min="13037" max="13038" width="5.5703125" style="23" customWidth="1"/>
    <col min="13039" max="13040" width="7.7109375" style="23" customWidth="1"/>
    <col min="13041" max="13042" width="7.5703125" style="23" customWidth="1"/>
    <col min="13043" max="13043" width="7.140625" style="23" customWidth="1"/>
    <col min="13044" max="13044" width="13" style="23" customWidth="1"/>
    <col min="13045" max="13045" width="11.28515625" style="23" customWidth="1"/>
    <col min="13046" max="13046" width="11" style="23" customWidth="1"/>
    <col min="13047" max="13047" width="17.140625" style="23" customWidth="1"/>
    <col min="13048" max="13048" width="0" style="23" hidden="1" customWidth="1"/>
    <col min="13049" max="13050" width="12.5703125" style="23" customWidth="1"/>
    <col min="13051" max="13051" width="15" style="23" customWidth="1"/>
    <col min="13052" max="13052" width="9.140625" style="23"/>
    <col min="13053" max="13053" width="9.42578125" style="23" customWidth="1"/>
    <col min="13054" max="13054" width="9.85546875" style="23" customWidth="1"/>
    <col min="13055" max="13056" width="13.7109375" style="23" customWidth="1"/>
    <col min="13057" max="13057" width="13.140625" style="23" customWidth="1"/>
    <col min="13058" max="13058" width="18.140625" style="23" customWidth="1"/>
    <col min="13059" max="13059" width="11.42578125" style="23" customWidth="1"/>
    <col min="13060" max="13060" width="16" style="23" customWidth="1"/>
    <col min="13061" max="13061" width="20.7109375" style="23" bestFit="1" customWidth="1"/>
    <col min="13062" max="13287" width="9.140625" style="23"/>
    <col min="13288" max="13288" width="4.28515625" style="23" customWidth="1"/>
    <col min="13289" max="13289" width="19.42578125" style="23" customWidth="1"/>
    <col min="13290" max="13290" width="10.85546875" style="23" customWidth="1"/>
    <col min="13291" max="13292" width="9" style="23" customWidth="1"/>
    <col min="13293" max="13294" width="5.5703125" style="23" customWidth="1"/>
    <col min="13295" max="13296" width="7.7109375" style="23" customWidth="1"/>
    <col min="13297" max="13298" width="7.5703125" style="23" customWidth="1"/>
    <col min="13299" max="13299" width="7.140625" style="23" customWidth="1"/>
    <col min="13300" max="13300" width="13" style="23" customWidth="1"/>
    <col min="13301" max="13301" width="11.28515625" style="23" customWidth="1"/>
    <col min="13302" max="13302" width="11" style="23" customWidth="1"/>
    <col min="13303" max="13303" width="17.140625" style="23" customWidth="1"/>
    <col min="13304" max="13304" width="0" style="23" hidden="1" customWidth="1"/>
    <col min="13305" max="13306" width="12.5703125" style="23" customWidth="1"/>
    <col min="13307" max="13307" width="15" style="23" customWidth="1"/>
    <col min="13308" max="13308" width="9.140625" style="23"/>
    <col min="13309" max="13309" width="9.42578125" style="23" customWidth="1"/>
    <col min="13310" max="13310" width="9.85546875" style="23" customWidth="1"/>
    <col min="13311" max="13312" width="13.7109375" style="23" customWidth="1"/>
    <col min="13313" max="13313" width="13.140625" style="23" customWidth="1"/>
    <col min="13314" max="13314" width="18.140625" style="23" customWidth="1"/>
    <col min="13315" max="13315" width="11.42578125" style="23" customWidth="1"/>
    <col min="13316" max="13316" width="16" style="23" customWidth="1"/>
    <col min="13317" max="13317" width="20.7109375" style="23" bestFit="1" customWidth="1"/>
    <col min="13318" max="13543" width="9.140625" style="23"/>
    <col min="13544" max="13544" width="4.28515625" style="23" customWidth="1"/>
    <col min="13545" max="13545" width="19.42578125" style="23" customWidth="1"/>
    <col min="13546" max="13546" width="10.85546875" style="23" customWidth="1"/>
    <col min="13547" max="13548" width="9" style="23" customWidth="1"/>
    <col min="13549" max="13550" width="5.5703125" style="23" customWidth="1"/>
    <col min="13551" max="13552" width="7.7109375" style="23" customWidth="1"/>
    <col min="13553" max="13554" width="7.5703125" style="23" customWidth="1"/>
    <col min="13555" max="13555" width="7.140625" style="23" customWidth="1"/>
    <col min="13556" max="13556" width="13" style="23" customWidth="1"/>
    <col min="13557" max="13557" width="11.28515625" style="23" customWidth="1"/>
    <col min="13558" max="13558" width="11" style="23" customWidth="1"/>
    <col min="13559" max="13559" width="17.140625" style="23" customWidth="1"/>
    <col min="13560" max="13560" width="0" style="23" hidden="1" customWidth="1"/>
    <col min="13561" max="13562" width="12.5703125" style="23" customWidth="1"/>
    <col min="13563" max="13563" width="15" style="23" customWidth="1"/>
    <col min="13564" max="13564" width="9.140625" style="23"/>
    <col min="13565" max="13565" width="9.42578125" style="23" customWidth="1"/>
    <col min="13566" max="13566" width="9.85546875" style="23" customWidth="1"/>
    <col min="13567" max="13568" width="13.7109375" style="23" customWidth="1"/>
    <col min="13569" max="13569" width="13.140625" style="23" customWidth="1"/>
    <col min="13570" max="13570" width="18.140625" style="23" customWidth="1"/>
    <col min="13571" max="13571" width="11.42578125" style="23" customWidth="1"/>
    <col min="13572" max="13572" width="16" style="23" customWidth="1"/>
    <col min="13573" max="13573" width="20.7109375" style="23" bestFit="1" customWidth="1"/>
    <col min="13574" max="13799" width="9.140625" style="23"/>
    <col min="13800" max="13800" width="4.28515625" style="23" customWidth="1"/>
    <col min="13801" max="13801" width="19.42578125" style="23" customWidth="1"/>
    <col min="13802" max="13802" width="10.85546875" style="23" customWidth="1"/>
    <col min="13803" max="13804" width="9" style="23" customWidth="1"/>
    <col min="13805" max="13806" width="5.5703125" style="23" customWidth="1"/>
    <col min="13807" max="13808" width="7.7109375" style="23" customWidth="1"/>
    <col min="13809" max="13810" width="7.5703125" style="23" customWidth="1"/>
    <col min="13811" max="13811" width="7.140625" style="23" customWidth="1"/>
    <col min="13812" max="13812" width="13" style="23" customWidth="1"/>
    <col min="13813" max="13813" width="11.28515625" style="23" customWidth="1"/>
    <col min="13814" max="13814" width="11" style="23" customWidth="1"/>
    <col min="13815" max="13815" width="17.140625" style="23" customWidth="1"/>
    <col min="13816" max="13816" width="0" style="23" hidden="1" customWidth="1"/>
    <col min="13817" max="13818" width="12.5703125" style="23" customWidth="1"/>
    <col min="13819" max="13819" width="15" style="23" customWidth="1"/>
    <col min="13820" max="13820" width="9.140625" style="23"/>
    <col min="13821" max="13821" width="9.42578125" style="23" customWidth="1"/>
    <col min="13822" max="13822" width="9.85546875" style="23" customWidth="1"/>
    <col min="13823" max="13824" width="13.7109375" style="23" customWidth="1"/>
    <col min="13825" max="13825" width="13.140625" style="23" customWidth="1"/>
    <col min="13826" max="13826" width="18.140625" style="23" customWidth="1"/>
    <col min="13827" max="13827" width="11.42578125" style="23" customWidth="1"/>
    <col min="13828" max="13828" width="16" style="23" customWidth="1"/>
    <col min="13829" max="13829" width="20.7109375" style="23" bestFit="1" customWidth="1"/>
    <col min="13830" max="14055" width="9.140625" style="23"/>
    <col min="14056" max="14056" width="4.28515625" style="23" customWidth="1"/>
    <col min="14057" max="14057" width="19.42578125" style="23" customWidth="1"/>
    <col min="14058" max="14058" width="10.85546875" style="23" customWidth="1"/>
    <col min="14059" max="14060" width="9" style="23" customWidth="1"/>
    <col min="14061" max="14062" width="5.5703125" style="23" customWidth="1"/>
    <col min="14063" max="14064" width="7.7109375" style="23" customWidth="1"/>
    <col min="14065" max="14066" width="7.5703125" style="23" customWidth="1"/>
    <col min="14067" max="14067" width="7.140625" style="23" customWidth="1"/>
    <col min="14068" max="14068" width="13" style="23" customWidth="1"/>
    <col min="14069" max="14069" width="11.28515625" style="23" customWidth="1"/>
    <col min="14070" max="14070" width="11" style="23" customWidth="1"/>
    <col min="14071" max="14071" width="17.140625" style="23" customWidth="1"/>
    <col min="14072" max="14072" width="0" style="23" hidden="1" customWidth="1"/>
    <col min="14073" max="14074" width="12.5703125" style="23" customWidth="1"/>
    <col min="14075" max="14075" width="15" style="23" customWidth="1"/>
    <col min="14076" max="14076" width="9.140625" style="23"/>
    <col min="14077" max="14077" width="9.42578125" style="23" customWidth="1"/>
    <col min="14078" max="14078" width="9.85546875" style="23" customWidth="1"/>
    <col min="14079" max="14080" width="13.7109375" style="23" customWidth="1"/>
    <col min="14081" max="14081" width="13.140625" style="23" customWidth="1"/>
    <col min="14082" max="14082" width="18.140625" style="23" customWidth="1"/>
    <col min="14083" max="14083" width="11.42578125" style="23" customWidth="1"/>
    <col min="14084" max="14084" width="16" style="23" customWidth="1"/>
    <col min="14085" max="14085" width="20.7109375" style="23" bestFit="1" customWidth="1"/>
    <col min="14086" max="14311" width="9.140625" style="23"/>
    <col min="14312" max="14312" width="4.28515625" style="23" customWidth="1"/>
    <col min="14313" max="14313" width="19.42578125" style="23" customWidth="1"/>
    <col min="14314" max="14314" width="10.85546875" style="23" customWidth="1"/>
    <col min="14315" max="14316" width="9" style="23" customWidth="1"/>
    <col min="14317" max="14318" width="5.5703125" style="23" customWidth="1"/>
    <col min="14319" max="14320" width="7.7109375" style="23" customWidth="1"/>
    <col min="14321" max="14322" width="7.5703125" style="23" customWidth="1"/>
    <col min="14323" max="14323" width="7.140625" style="23" customWidth="1"/>
    <col min="14324" max="14324" width="13" style="23" customWidth="1"/>
    <col min="14325" max="14325" width="11.28515625" style="23" customWidth="1"/>
    <col min="14326" max="14326" width="11" style="23" customWidth="1"/>
    <col min="14327" max="14327" width="17.140625" style="23" customWidth="1"/>
    <col min="14328" max="14328" width="0" style="23" hidden="1" customWidth="1"/>
    <col min="14329" max="14330" width="12.5703125" style="23" customWidth="1"/>
    <col min="14331" max="14331" width="15" style="23" customWidth="1"/>
    <col min="14332" max="14332" width="9.140625" style="23"/>
    <col min="14333" max="14333" width="9.42578125" style="23" customWidth="1"/>
    <col min="14334" max="14334" width="9.85546875" style="23" customWidth="1"/>
    <col min="14335" max="14336" width="13.7109375" style="23" customWidth="1"/>
    <col min="14337" max="14337" width="13.140625" style="23" customWidth="1"/>
    <col min="14338" max="14338" width="18.140625" style="23" customWidth="1"/>
    <col min="14339" max="14339" width="11.42578125" style="23" customWidth="1"/>
    <col min="14340" max="14340" width="16" style="23" customWidth="1"/>
    <col min="14341" max="14341" width="20.7109375" style="23" bestFit="1" customWidth="1"/>
    <col min="14342" max="14567" width="9.140625" style="23"/>
    <col min="14568" max="14568" width="4.28515625" style="23" customWidth="1"/>
    <col min="14569" max="14569" width="19.42578125" style="23" customWidth="1"/>
    <col min="14570" max="14570" width="10.85546875" style="23" customWidth="1"/>
    <col min="14571" max="14572" width="9" style="23" customWidth="1"/>
    <col min="14573" max="14574" width="5.5703125" style="23" customWidth="1"/>
    <col min="14575" max="14576" width="7.7109375" style="23" customWidth="1"/>
    <col min="14577" max="14578" width="7.5703125" style="23" customWidth="1"/>
    <col min="14579" max="14579" width="7.140625" style="23" customWidth="1"/>
    <col min="14580" max="14580" width="13" style="23" customWidth="1"/>
    <col min="14581" max="14581" width="11.28515625" style="23" customWidth="1"/>
    <col min="14582" max="14582" width="11" style="23" customWidth="1"/>
    <col min="14583" max="14583" width="17.140625" style="23" customWidth="1"/>
    <col min="14584" max="14584" width="0" style="23" hidden="1" customWidth="1"/>
    <col min="14585" max="14586" width="12.5703125" style="23" customWidth="1"/>
    <col min="14587" max="14587" width="15" style="23" customWidth="1"/>
    <col min="14588" max="14588" width="9.140625" style="23"/>
    <col min="14589" max="14589" width="9.42578125" style="23" customWidth="1"/>
    <col min="14590" max="14590" width="9.85546875" style="23" customWidth="1"/>
    <col min="14591" max="14592" width="13.7109375" style="23" customWidth="1"/>
    <col min="14593" max="14593" width="13.140625" style="23" customWidth="1"/>
    <col min="14594" max="14594" width="18.140625" style="23" customWidth="1"/>
    <col min="14595" max="14595" width="11.42578125" style="23" customWidth="1"/>
    <col min="14596" max="14596" width="16" style="23" customWidth="1"/>
    <col min="14597" max="14597" width="20.7109375" style="23" bestFit="1" customWidth="1"/>
    <col min="14598" max="14823" width="9.140625" style="23"/>
    <col min="14824" max="14824" width="4.28515625" style="23" customWidth="1"/>
    <col min="14825" max="14825" width="19.42578125" style="23" customWidth="1"/>
    <col min="14826" max="14826" width="10.85546875" style="23" customWidth="1"/>
    <col min="14827" max="14828" width="9" style="23" customWidth="1"/>
    <col min="14829" max="14830" width="5.5703125" style="23" customWidth="1"/>
    <col min="14831" max="14832" width="7.7109375" style="23" customWidth="1"/>
    <col min="14833" max="14834" width="7.5703125" style="23" customWidth="1"/>
    <col min="14835" max="14835" width="7.140625" style="23" customWidth="1"/>
    <col min="14836" max="14836" width="13" style="23" customWidth="1"/>
    <col min="14837" max="14837" width="11.28515625" style="23" customWidth="1"/>
    <col min="14838" max="14838" width="11" style="23" customWidth="1"/>
    <col min="14839" max="14839" width="17.140625" style="23" customWidth="1"/>
    <col min="14840" max="14840" width="0" style="23" hidden="1" customWidth="1"/>
    <col min="14841" max="14842" width="12.5703125" style="23" customWidth="1"/>
    <col min="14843" max="14843" width="15" style="23" customWidth="1"/>
    <col min="14844" max="14844" width="9.140625" style="23"/>
    <col min="14845" max="14845" width="9.42578125" style="23" customWidth="1"/>
    <col min="14846" max="14846" width="9.85546875" style="23" customWidth="1"/>
    <col min="14847" max="14848" width="13.7109375" style="23" customWidth="1"/>
    <col min="14849" max="14849" width="13.140625" style="23" customWidth="1"/>
    <col min="14850" max="14850" width="18.140625" style="23" customWidth="1"/>
    <col min="14851" max="14851" width="11.42578125" style="23" customWidth="1"/>
    <col min="14852" max="14852" width="16" style="23" customWidth="1"/>
    <col min="14853" max="14853" width="20.7109375" style="23" bestFit="1" customWidth="1"/>
    <col min="14854" max="15079" width="9.140625" style="23"/>
    <col min="15080" max="15080" width="4.28515625" style="23" customWidth="1"/>
    <col min="15081" max="15081" width="19.42578125" style="23" customWidth="1"/>
    <col min="15082" max="15082" width="10.85546875" style="23" customWidth="1"/>
    <col min="15083" max="15084" width="9" style="23" customWidth="1"/>
    <col min="15085" max="15086" width="5.5703125" style="23" customWidth="1"/>
    <col min="15087" max="15088" width="7.7109375" style="23" customWidth="1"/>
    <col min="15089" max="15090" width="7.5703125" style="23" customWidth="1"/>
    <col min="15091" max="15091" width="7.140625" style="23" customWidth="1"/>
    <col min="15092" max="15092" width="13" style="23" customWidth="1"/>
    <col min="15093" max="15093" width="11.28515625" style="23" customWidth="1"/>
    <col min="15094" max="15094" width="11" style="23" customWidth="1"/>
    <col min="15095" max="15095" width="17.140625" style="23" customWidth="1"/>
    <col min="15096" max="15096" width="0" style="23" hidden="1" customWidth="1"/>
    <col min="15097" max="15098" width="12.5703125" style="23" customWidth="1"/>
    <col min="15099" max="15099" width="15" style="23" customWidth="1"/>
    <col min="15100" max="15100" width="9.140625" style="23"/>
    <col min="15101" max="15101" width="9.42578125" style="23" customWidth="1"/>
    <col min="15102" max="15102" width="9.85546875" style="23" customWidth="1"/>
    <col min="15103" max="15104" width="13.7109375" style="23" customWidth="1"/>
    <col min="15105" max="15105" width="13.140625" style="23" customWidth="1"/>
    <col min="15106" max="15106" width="18.140625" style="23" customWidth="1"/>
    <col min="15107" max="15107" width="11.42578125" style="23" customWidth="1"/>
    <col min="15108" max="15108" width="16" style="23" customWidth="1"/>
    <col min="15109" max="15109" width="20.7109375" style="23" bestFit="1" customWidth="1"/>
    <col min="15110" max="15335" width="9.140625" style="23"/>
    <col min="15336" max="15336" width="4.28515625" style="23" customWidth="1"/>
    <col min="15337" max="15337" width="19.42578125" style="23" customWidth="1"/>
    <col min="15338" max="15338" width="10.85546875" style="23" customWidth="1"/>
    <col min="15339" max="15340" width="9" style="23" customWidth="1"/>
    <col min="15341" max="15342" width="5.5703125" style="23" customWidth="1"/>
    <col min="15343" max="15344" width="7.7109375" style="23" customWidth="1"/>
    <col min="15345" max="15346" width="7.5703125" style="23" customWidth="1"/>
    <col min="15347" max="15347" width="7.140625" style="23" customWidth="1"/>
    <col min="15348" max="15348" width="13" style="23" customWidth="1"/>
    <col min="15349" max="15349" width="11.28515625" style="23" customWidth="1"/>
    <col min="15350" max="15350" width="11" style="23" customWidth="1"/>
    <col min="15351" max="15351" width="17.140625" style="23" customWidth="1"/>
    <col min="15352" max="15352" width="0" style="23" hidden="1" customWidth="1"/>
    <col min="15353" max="15354" width="12.5703125" style="23" customWidth="1"/>
    <col min="15355" max="15355" width="15" style="23" customWidth="1"/>
    <col min="15356" max="15356" width="9.140625" style="23"/>
    <col min="15357" max="15357" width="9.42578125" style="23" customWidth="1"/>
    <col min="15358" max="15358" width="9.85546875" style="23" customWidth="1"/>
    <col min="15359" max="15360" width="13.7109375" style="23" customWidth="1"/>
    <col min="15361" max="15361" width="13.140625" style="23" customWidth="1"/>
    <col min="15362" max="15362" width="18.140625" style="23" customWidth="1"/>
    <col min="15363" max="15363" width="11.42578125" style="23" customWidth="1"/>
    <col min="15364" max="15364" width="16" style="23" customWidth="1"/>
    <col min="15365" max="15365" width="20.7109375" style="23" bestFit="1" customWidth="1"/>
    <col min="15366" max="15591" width="9.140625" style="23"/>
    <col min="15592" max="15592" width="4.28515625" style="23" customWidth="1"/>
    <col min="15593" max="15593" width="19.42578125" style="23" customWidth="1"/>
    <col min="15594" max="15594" width="10.85546875" style="23" customWidth="1"/>
    <col min="15595" max="15596" width="9" style="23" customWidth="1"/>
    <col min="15597" max="15598" width="5.5703125" style="23" customWidth="1"/>
    <col min="15599" max="15600" width="7.7109375" style="23" customWidth="1"/>
    <col min="15601" max="15602" width="7.5703125" style="23" customWidth="1"/>
    <col min="15603" max="15603" width="7.140625" style="23" customWidth="1"/>
    <col min="15604" max="15604" width="13" style="23" customWidth="1"/>
    <col min="15605" max="15605" width="11.28515625" style="23" customWidth="1"/>
    <col min="15606" max="15606" width="11" style="23" customWidth="1"/>
    <col min="15607" max="15607" width="17.140625" style="23" customWidth="1"/>
    <col min="15608" max="15608" width="0" style="23" hidden="1" customWidth="1"/>
    <col min="15609" max="15610" width="12.5703125" style="23" customWidth="1"/>
    <col min="15611" max="15611" width="15" style="23" customWidth="1"/>
    <col min="15612" max="15612" width="9.140625" style="23"/>
    <col min="15613" max="15613" width="9.42578125" style="23" customWidth="1"/>
    <col min="15614" max="15614" width="9.85546875" style="23" customWidth="1"/>
    <col min="15615" max="15616" width="13.7109375" style="23" customWidth="1"/>
    <col min="15617" max="15617" width="13.140625" style="23" customWidth="1"/>
    <col min="15618" max="15618" width="18.140625" style="23" customWidth="1"/>
    <col min="15619" max="15619" width="11.42578125" style="23" customWidth="1"/>
    <col min="15620" max="15620" width="16" style="23" customWidth="1"/>
    <col min="15621" max="15621" width="20.7109375" style="23" bestFit="1" customWidth="1"/>
    <col min="15622" max="15847" width="9.140625" style="23"/>
    <col min="15848" max="15848" width="4.28515625" style="23" customWidth="1"/>
    <col min="15849" max="15849" width="19.42578125" style="23" customWidth="1"/>
    <col min="15850" max="15850" width="10.85546875" style="23" customWidth="1"/>
    <col min="15851" max="15852" width="9" style="23" customWidth="1"/>
    <col min="15853" max="15854" width="5.5703125" style="23" customWidth="1"/>
    <col min="15855" max="15856" width="7.7109375" style="23" customWidth="1"/>
    <col min="15857" max="15858" width="7.5703125" style="23" customWidth="1"/>
    <col min="15859" max="15859" width="7.140625" style="23" customWidth="1"/>
    <col min="15860" max="15860" width="13" style="23" customWidth="1"/>
    <col min="15861" max="15861" width="11.28515625" style="23" customWidth="1"/>
    <col min="15862" max="15862" width="11" style="23" customWidth="1"/>
    <col min="15863" max="15863" width="17.140625" style="23" customWidth="1"/>
    <col min="15864" max="15864" width="0" style="23" hidden="1" customWidth="1"/>
    <col min="15865" max="15866" width="12.5703125" style="23" customWidth="1"/>
    <col min="15867" max="15867" width="15" style="23" customWidth="1"/>
    <col min="15868" max="15868" width="9.140625" style="23"/>
    <col min="15869" max="15869" width="9.42578125" style="23" customWidth="1"/>
    <col min="15870" max="15870" width="9.85546875" style="23" customWidth="1"/>
    <col min="15871" max="15872" width="13.7109375" style="23" customWidth="1"/>
    <col min="15873" max="15873" width="13.140625" style="23" customWidth="1"/>
    <col min="15874" max="15874" width="18.140625" style="23" customWidth="1"/>
    <col min="15875" max="15875" width="11.42578125" style="23" customWidth="1"/>
    <col min="15876" max="15876" width="16" style="23" customWidth="1"/>
    <col min="15877" max="15877" width="20.7109375" style="23" bestFit="1" customWidth="1"/>
    <col min="15878" max="16103" width="9.140625" style="23"/>
    <col min="16104" max="16104" width="4.28515625" style="23" customWidth="1"/>
    <col min="16105" max="16105" width="19.42578125" style="23" customWidth="1"/>
    <col min="16106" max="16106" width="10.85546875" style="23" customWidth="1"/>
    <col min="16107" max="16108" width="9" style="23" customWidth="1"/>
    <col min="16109" max="16110" width="5.5703125" style="23" customWidth="1"/>
    <col min="16111" max="16112" width="7.7109375" style="23" customWidth="1"/>
    <col min="16113" max="16114" width="7.5703125" style="23" customWidth="1"/>
    <col min="16115" max="16115" width="7.140625" style="23" customWidth="1"/>
    <col min="16116" max="16116" width="13" style="23" customWidth="1"/>
    <col min="16117" max="16117" width="11.28515625" style="23" customWidth="1"/>
    <col min="16118" max="16118" width="11" style="23" customWidth="1"/>
    <col min="16119" max="16119" width="17.140625" style="23" customWidth="1"/>
    <col min="16120" max="16120" width="0" style="23" hidden="1" customWidth="1"/>
    <col min="16121" max="16122" width="12.5703125" style="23" customWidth="1"/>
    <col min="16123" max="16123" width="15" style="23" customWidth="1"/>
    <col min="16124" max="16124" width="9.140625" style="23"/>
    <col min="16125" max="16125" width="9.42578125" style="23" customWidth="1"/>
    <col min="16126" max="16126" width="9.85546875" style="23" customWidth="1"/>
    <col min="16127" max="16128" width="13.7109375" style="23" customWidth="1"/>
    <col min="16129" max="16129" width="13.140625" style="23" customWidth="1"/>
    <col min="16130" max="16130" width="18.140625" style="23" customWidth="1"/>
    <col min="16131" max="16131" width="11.42578125" style="23" customWidth="1"/>
    <col min="16132" max="16132" width="16" style="23" customWidth="1"/>
    <col min="16133" max="16133" width="20.7109375" style="23" bestFit="1" customWidth="1"/>
    <col min="16134" max="16384" width="9.140625" style="23"/>
  </cols>
  <sheetData>
    <row r="1" spans="1:15" s="1" customFormat="1" ht="18.75" x14ac:dyDescent="0.3">
      <c r="B1" s="153" t="s">
        <v>0</v>
      </c>
      <c r="C1" s="153"/>
      <c r="D1" s="154"/>
      <c r="E1" s="154"/>
      <c r="F1" s="154"/>
      <c r="G1" s="130"/>
    </row>
    <row r="2" spans="1:15" s="1" customFormat="1" ht="18.75" x14ac:dyDescent="0.3">
      <c r="B2" s="153" t="s">
        <v>1</v>
      </c>
      <c r="C2" s="153"/>
      <c r="D2" s="155"/>
      <c r="E2" s="155"/>
      <c r="F2" s="155"/>
      <c r="G2" s="131"/>
    </row>
    <row r="3" spans="1:15" s="1" customFormat="1" ht="18.75" x14ac:dyDescent="0.3">
      <c r="A3" s="156"/>
      <c r="B3" s="156"/>
      <c r="C3" s="156"/>
      <c r="D3" s="156"/>
      <c r="E3" s="156"/>
      <c r="F3" s="156"/>
      <c r="G3" s="131"/>
    </row>
    <row r="4" spans="1:15" s="1" customFormat="1" ht="18.75" x14ac:dyDescent="0.3">
      <c r="A4" s="150" t="s">
        <v>264</v>
      </c>
      <c r="B4" s="150"/>
      <c r="C4" s="150"/>
      <c r="D4" s="150"/>
      <c r="E4" s="150"/>
      <c r="F4" s="150"/>
      <c r="G4" s="131"/>
    </row>
    <row r="5" spans="1:15" s="1" customFormat="1" ht="19.5" thickBot="1" x14ac:dyDescent="0.35">
      <c r="A5" s="150" t="s">
        <v>263</v>
      </c>
      <c r="B5" s="150"/>
      <c r="C5" s="150"/>
      <c r="D5" s="150"/>
      <c r="E5" s="150"/>
      <c r="F5" s="150"/>
      <c r="G5" s="131"/>
    </row>
    <row r="6" spans="1:15" s="3" customFormat="1" ht="39" customHeight="1" thickTop="1" x14ac:dyDescent="0.2">
      <c r="A6" s="132" t="s">
        <v>2</v>
      </c>
      <c r="B6" s="133" t="s">
        <v>235</v>
      </c>
      <c r="C6" s="133" t="s">
        <v>233</v>
      </c>
      <c r="D6" s="133" t="s">
        <v>259</v>
      </c>
      <c r="E6" s="133" t="s">
        <v>261</v>
      </c>
      <c r="F6" s="134" t="s">
        <v>234</v>
      </c>
      <c r="G6" s="2"/>
    </row>
    <row r="7" spans="1:15" s="3" customFormat="1" ht="11.25" x14ac:dyDescent="0.2">
      <c r="A7" s="4" t="s">
        <v>3</v>
      </c>
      <c r="B7" s="5" t="s">
        <v>4</v>
      </c>
      <c r="C7" s="5"/>
      <c r="D7" s="5"/>
      <c r="E7" s="5"/>
      <c r="F7" s="6"/>
      <c r="G7" s="7"/>
    </row>
    <row r="8" spans="1:15" s="13" customFormat="1" ht="15.75" x14ac:dyDescent="0.25">
      <c r="A8" s="8">
        <v>1</v>
      </c>
      <c r="B8" s="9" t="s">
        <v>5</v>
      </c>
      <c r="C8" s="80">
        <v>3.99</v>
      </c>
      <c r="D8" s="10">
        <f>C8*1490000/23</f>
        <v>258482.60869565216</v>
      </c>
      <c r="E8" s="165">
        <f>D8*$H$8</f>
        <v>63168.495739531128</v>
      </c>
      <c r="F8" s="11"/>
      <c r="G8" s="12"/>
      <c r="H8" s="13">
        <v>0.24438199559455956</v>
      </c>
    </row>
    <row r="9" spans="1:15" s="13" customFormat="1" ht="15.75" x14ac:dyDescent="0.25">
      <c r="A9" s="8">
        <v>2</v>
      </c>
      <c r="B9" s="9" t="s">
        <v>6</v>
      </c>
      <c r="C9" s="80">
        <v>4.0599999999999996</v>
      </c>
      <c r="D9" s="10">
        <f t="shared" ref="D9:D12" si="0">C9*1490000/23</f>
        <v>263017.39130434778</v>
      </c>
      <c r="E9" s="165">
        <f t="shared" ref="E9:E72" si="1">D9*$H$8</f>
        <v>64276.714963031664</v>
      </c>
      <c r="F9" s="11"/>
      <c r="G9" s="12"/>
    </row>
    <row r="10" spans="1:15" s="13" customFormat="1" ht="15.75" x14ac:dyDescent="0.25">
      <c r="A10" s="8">
        <v>3</v>
      </c>
      <c r="B10" s="9" t="s">
        <v>7</v>
      </c>
      <c r="C10" s="80">
        <v>1.86</v>
      </c>
      <c r="D10" s="10">
        <f t="shared" si="0"/>
        <v>120495.65217391304</v>
      </c>
      <c r="E10" s="165">
        <f t="shared" si="1"/>
        <v>29446.967938728798</v>
      </c>
      <c r="F10" s="11"/>
      <c r="G10" s="12"/>
    </row>
    <row r="11" spans="1:15" s="13" customFormat="1" ht="15.75" x14ac:dyDescent="0.25">
      <c r="A11" s="8">
        <v>4</v>
      </c>
      <c r="B11" s="9" t="s">
        <v>8</v>
      </c>
      <c r="C11" s="80">
        <v>4.0599999999999996</v>
      </c>
      <c r="D11" s="10">
        <f t="shared" si="0"/>
        <v>263017.39130434778</v>
      </c>
      <c r="E11" s="165">
        <f t="shared" si="1"/>
        <v>64276.714963031664</v>
      </c>
      <c r="F11" s="11"/>
      <c r="G11" s="12"/>
    </row>
    <row r="12" spans="1:15" s="13" customFormat="1" ht="15.75" x14ac:dyDescent="0.25">
      <c r="A12" s="8">
        <v>5</v>
      </c>
      <c r="B12" s="9" t="s">
        <v>9</v>
      </c>
      <c r="C12" s="80">
        <f>2.06</f>
        <v>2.06</v>
      </c>
      <c r="D12" s="10">
        <f t="shared" si="0"/>
        <v>133452.17391304349</v>
      </c>
      <c r="E12" s="165">
        <f t="shared" si="1"/>
        <v>32613.308577301788</v>
      </c>
      <c r="F12" s="11"/>
      <c r="G12" s="14"/>
    </row>
    <row r="13" spans="1:15" s="13" customFormat="1" ht="16.5" thickBot="1" x14ac:dyDescent="0.3">
      <c r="A13" s="8"/>
      <c r="B13" s="15" t="s">
        <v>10</v>
      </c>
      <c r="C13" s="81">
        <f t="shared" ref="C13:G13" si="2">SUM(C8:C12)</f>
        <v>16.029999999999998</v>
      </c>
      <c r="D13" s="10">
        <f>SUM(D8:D12)</f>
        <v>1038465.2173913042</v>
      </c>
      <c r="E13" s="165">
        <f t="shared" si="1"/>
        <v>253782.20218162503</v>
      </c>
      <c r="F13" s="17"/>
      <c r="G13" s="18">
        <f t="shared" si="2"/>
        <v>0</v>
      </c>
      <c r="H13" s="76"/>
      <c r="I13" s="77"/>
      <c r="J13" s="77"/>
      <c r="K13" s="77"/>
      <c r="L13" s="77"/>
      <c r="M13" s="77"/>
      <c r="N13" s="77"/>
      <c r="O13" s="78"/>
    </row>
    <row r="14" spans="1:15" s="3" customFormat="1" ht="14.25" thickTop="1" x14ac:dyDescent="0.25">
      <c r="A14" s="4" t="s">
        <v>11</v>
      </c>
      <c r="B14" s="5" t="s">
        <v>12</v>
      </c>
      <c r="C14" s="82"/>
      <c r="D14" s="19"/>
      <c r="E14" s="165">
        <f t="shared" si="1"/>
        <v>0</v>
      </c>
      <c r="F14" s="6"/>
      <c r="G14" s="7"/>
    </row>
    <row r="15" spans="1:15" s="13" customFormat="1" ht="15.75" x14ac:dyDescent="0.25">
      <c r="A15" s="8">
        <v>6</v>
      </c>
      <c r="B15" s="9" t="s">
        <v>13</v>
      </c>
      <c r="C15" s="80">
        <v>4.0599999999999996</v>
      </c>
      <c r="D15" s="10">
        <f t="shared" ref="D15:D20" si="3">C15*1490000/23</f>
        <v>263017.39130434778</v>
      </c>
      <c r="E15" s="165">
        <f t="shared" si="1"/>
        <v>64276.714963031664</v>
      </c>
      <c r="F15" s="11"/>
      <c r="G15" s="12"/>
    </row>
    <row r="16" spans="1:15" s="13" customFormat="1" ht="15.75" x14ac:dyDescent="0.25">
      <c r="A16" s="8">
        <v>7</v>
      </c>
      <c r="B16" s="9" t="s">
        <v>14</v>
      </c>
      <c r="C16" s="80">
        <v>4.0599999999999996</v>
      </c>
      <c r="D16" s="10">
        <f t="shared" si="3"/>
        <v>263017.39130434778</v>
      </c>
      <c r="E16" s="165">
        <f t="shared" si="1"/>
        <v>64276.714963031664</v>
      </c>
      <c r="F16" s="11"/>
      <c r="G16" s="12"/>
    </row>
    <row r="17" spans="1:15" s="13" customFormat="1" ht="15.75" x14ac:dyDescent="0.25">
      <c r="A17" s="8">
        <v>8</v>
      </c>
      <c r="B17" s="9" t="s">
        <v>15</v>
      </c>
      <c r="C17" s="80">
        <v>3.26</v>
      </c>
      <c r="D17" s="10">
        <f t="shared" si="3"/>
        <v>211191.30434782608</v>
      </c>
      <c r="E17" s="165">
        <f t="shared" si="1"/>
        <v>51611.352408739724</v>
      </c>
      <c r="F17" s="11"/>
      <c r="G17" s="12"/>
    </row>
    <row r="18" spans="1:15" s="13" customFormat="1" ht="15.75" x14ac:dyDescent="0.25">
      <c r="A18" s="8">
        <v>9</v>
      </c>
      <c r="B18" s="20" t="s">
        <v>16</v>
      </c>
      <c r="C18" s="80">
        <v>4.0599999999999996</v>
      </c>
      <c r="D18" s="10">
        <f t="shared" si="3"/>
        <v>263017.39130434778</v>
      </c>
      <c r="E18" s="165">
        <f t="shared" si="1"/>
        <v>64276.714963031664</v>
      </c>
      <c r="F18" s="11"/>
      <c r="G18" s="21"/>
    </row>
    <row r="19" spans="1:15" s="13" customFormat="1" ht="15.75" x14ac:dyDescent="0.25">
      <c r="A19" s="8">
        <v>10</v>
      </c>
      <c r="B19" s="9" t="s">
        <v>17</v>
      </c>
      <c r="C19" s="80">
        <v>2.86</v>
      </c>
      <c r="D19" s="10">
        <f t="shared" si="3"/>
        <v>185278.26086956522</v>
      </c>
      <c r="E19" s="165">
        <f t="shared" si="1"/>
        <v>45278.671131593743</v>
      </c>
      <c r="F19" s="11"/>
      <c r="G19" s="21"/>
    </row>
    <row r="20" spans="1:15" s="13" customFormat="1" ht="15.75" x14ac:dyDescent="0.25">
      <c r="A20" s="8">
        <v>11</v>
      </c>
      <c r="B20" s="9" t="s">
        <v>18</v>
      </c>
      <c r="C20" s="80">
        <v>2.34</v>
      </c>
      <c r="D20" s="10">
        <f t="shared" si="3"/>
        <v>151591.30434782608</v>
      </c>
      <c r="E20" s="165">
        <f t="shared" si="1"/>
        <v>37046.185471303972</v>
      </c>
      <c r="F20" s="11"/>
      <c r="G20" s="14"/>
    </row>
    <row r="21" spans="1:15" s="13" customFormat="1" ht="16.5" thickBot="1" x14ac:dyDescent="0.3">
      <c r="A21" s="22"/>
      <c r="B21" s="15" t="s">
        <v>10</v>
      </c>
      <c r="C21" s="81">
        <f t="shared" ref="C21:G21" si="4">SUM(C15:C20)</f>
        <v>20.639999999999997</v>
      </c>
      <c r="D21" s="10">
        <f>SUM(D15:D20)</f>
        <v>1337113.0434782607</v>
      </c>
      <c r="E21" s="165">
        <f t="shared" si="1"/>
        <v>326766.35390073241</v>
      </c>
      <c r="F21" s="17"/>
      <c r="G21" s="18">
        <f t="shared" si="4"/>
        <v>0</v>
      </c>
      <c r="H21" s="76"/>
      <c r="I21" s="77"/>
      <c r="J21" s="77"/>
      <c r="K21" s="77"/>
      <c r="L21" s="77"/>
      <c r="M21" s="77"/>
      <c r="N21" s="77"/>
      <c r="O21" s="78"/>
    </row>
    <row r="22" spans="1:15" s="3" customFormat="1" ht="14.25" thickTop="1" x14ac:dyDescent="0.25">
      <c r="A22" s="4" t="s">
        <v>19</v>
      </c>
      <c r="B22" s="5" t="s">
        <v>20</v>
      </c>
      <c r="C22" s="82"/>
      <c r="D22" s="19"/>
      <c r="E22" s="165">
        <f t="shared" si="1"/>
        <v>0</v>
      </c>
      <c r="F22" s="6"/>
      <c r="G22" s="7"/>
    </row>
    <row r="23" spans="1:15" ht="15.75" x14ac:dyDescent="0.25">
      <c r="A23" s="8">
        <v>12</v>
      </c>
      <c r="B23" s="9" t="s">
        <v>21</v>
      </c>
      <c r="C23" s="80">
        <v>3.33</v>
      </c>
      <c r="D23" s="10">
        <f t="shared" ref="D23:D28" si="5">C23*1490000/23</f>
        <v>215726.08695652173</v>
      </c>
      <c r="E23" s="165">
        <f t="shared" si="1"/>
        <v>52719.571632240266</v>
      </c>
      <c r="F23" s="11"/>
      <c r="G23" s="12"/>
    </row>
    <row r="24" spans="1:15" ht="15.75" x14ac:dyDescent="0.25">
      <c r="A24" s="8">
        <v>13</v>
      </c>
      <c r="B24" s="9" t="s">
        <v>22</v>
      </c>
      <c r="C24" s="80">
        <v>4.0599999999999996</v>
      </c>
      <c r="D24" s="10">
        <f t="shared" si="5"/>
        <v>263017.39130434778</v>
      </c>
      <c r="E24" s="165">
        <f t="shared" si="1"/>
        <v>64276.714963031664</v>
      </c>
      <c r="F24" s="24"/>
      <c r="G24" s="25"/>
    </row>
    <row r="25" spans="1:15" ht="15.75" x14ac:dyDescent="0.25">
      <c r="A25" s="8">
        <v>14</v>
      </c>
      <c r="B25" s="9" t="s">
        <v>23</v>
      </c>
      <c r="C25" s="80">
        <v>4.0599999999999996</v>
      </c>
      <c r="D25" s="10">
        <f t="shared" si="5"/>
        <v>263017.39130434778</v>
      </c>
      <c r="E25" s="165">
        <f t="shared" si="1"/>
        <v>64276.714963031664</v>
      </c>
      <c r="F25" s="11"/>
      <c r="G25" s="12"/>
    </row>
    <row r="26" spans="1:15" ht="15.75" x14ac:dyDescent="0.25">
      <c r="A26" s="8">
        <v>15</v>
      </c>
      <c r="B26" s="9" t="s">
        <v>24</v>
      </c>
      <c r="C26" s="83">
        <v>2.86</v>
      </c>
      <c r="D26" s="10">
        <f t="shared" si="5"/>
        <v>185278.26086956522</v>
      </c>
      <c r="E26" s="165">
        <f t="shared" si="1"/>
        <v>45278.671131593743</v>
      </c>
      <c r="F26" s="11"/>
      <c r="G26" s="12"/>
    </row>
    <row r="27" spans="1:15" ht="15.75" x14ac:dyDescent="0.25">
      <c r="A27" s="8">
        <v>16</v>
      </c>
      <c r="B27" s="9" t="s">
        <v>25</v>
      </c>
      <c r="C27" s="83">
        <v>2.86</v>
      </c>
      <c r="D27" s="10">
        <f t="shared" si="5"/>
        <v>185278.26086956522</v>
      </c>
      <c r="E27" s="165">
        <f t="shared" si="1"/>
        <v>45278.671131593743</v>
      </c>
      <c r="F27" s="11"/>
      <c r="G27" s="21"/>
    </row>
    <row r="28" spans="1:15" ht="15.75" x14ac:dyDescent="0.25">
      <c r="A28" s="8">
        <v>17</v>
      </c>
      <c r="B28" s="9" t="s">
        <v>26</v>
      </c>
      <c r="C28" s="80">
        <v>2.86</v>
      </c>
      <c r="D28" s="10">
        <f t="shared" si="5"/>
        <v>185278.26086956522</v>
      </c>
      <c r="E28" s="165">
        <f t="shared" si="1"/>
        <v>45278.671131593743</v>
      </c>
      <c r="F28" s="11"/>
      <c r="G28" s="21"/>
    </row>
    <row r="29" spans="1:15" ht="16.5" thickBot="1" x14ac:dyDescent="0.3">
      <c r="A29" s="22"/>
      <c r="B29" s="15" t="s">
        <v>10</v>
      </c>
      <c r="C29" s="81">
        <f t="shared" ref="C29" si="6">SUM(C23:C28)</f>
        <v>20.029999999999998</v>
      </c>
      <c r="D29" s="10">
        <f>SUM(D23:D28)</f>
        <v>1297595.6521739129</v>
      </c>
      <c r="E29" s="165">
        <f t="shared" si="1"/>
        <v>317109.01495308481</v>
      </c>
      <c r="F29" s="17"/>
      <c r="G29" s="18">
        <f>SUM(G23:G28)</f>
        <v>0</v>
      </c>
      <c r="H29" s="76"/>
      <c r="I29" s="77"/>
      <c r="J29" s="77"/>
      <c r="K29" s="77"/>
      <c r="L29" s="77"/>
      <c r="M29" s="77"/>
      <c r="N29" s="77"/>
      <c r="O29" s="78"/>
    </row>
    <row r="30" spans="1:15" s="3" customFormat="1" ht="14.25" thickTop="1" x14ac:dyDescent="0.25">
      <c r="A30" s="4" t="s">
        <v>27</v>
      </c>
      <c r="B30" s="5" t="s">
        <v>28</v>
      </c>
      <c r="C30" s="82"/>
      <c r="D30" s="19"/>
      <c r="E30" s="165">
        <f t="shared" si="1"/>
        <v>0</v>
      </c>
      <c r="F30" s="6"/>
      <c r="G30" s="26"/>
    </row>
    <row r="31" spans="1:15" ht="15.75" x14ac:dyDescent="0.25">
      <c r="A31" s="8">
        <v>18</v>
      </c>
      <c r="B31" s="9" t="s">
        <v>29</v>
      </c>
      <c r="C31" s="80">
        <v>4.0599999999999996</v>
      </c>
      <c r="D31" s="10">
        <f t="shared" ref="D31:D36" si="7">C31*1490000/23</f>
        <v>263017.39130434778</v>
      </c>
      <c r="E31" s="165">
        <f t="shared" si="1"/>
        <v>64276.714963031664</v>
      </c>
      <c r="F31" s="11"/>
      <c r="G31" s="21"/>
    </row>
    <row r="32" spans="1:15" ht="15.75" x14ac:dyDescent="0.25">
      <c r="A32" s="8">
        <v>19</v>
      </c>
      <c r="B32" s="9" t="s">
        <v>30</v>
      </c>
      <c r="C32" s="80">
        <v>3</v>
      </c>
      <c r="D32" s="10">
        <f t="shared" si="7"/>
        <v>194347.82608695651</v>
      </c>
      <c r="E32" s="165">
        <f t="shared" si="1"/>
        <v>47495.109578594835</v>
      </c>
      <c r="F32" s="11"/>
      <c r="G32" s="21"/>
    </row>
    <row r="33" spans="1:15" ht="15.75" x14ac:dyDescent="0.25">
      <c r="A33" s="8">
        <v>20</v>
      </c>
      <c r="B33" s="9" t="s">
        <v>31</v>
      </c>
      <c r="C33" s="80">
        <v>2.86</v>
      </c>
      <c r="D33" s="10">
        <f t="shared" si="7"/>
        <v>185278.26086956522</v>
      </c>
      <c r="E33" s="165">
        <f t="shared" si="1"/>
        <v>45278.671131593743</v>
      </c>
      <c r="F33" s="11"/>
      <c r="G33" s="21"/>
    </row>
    <row r="34" spans="1:15" ht="15.75" x14ac:dyDescent="0.25">
      <c r="A34" s="8">
        <v>21</v>
      </c>
      <c r="B34" s="9" t="s">
        <v>32</v>
      </c>
      <c r="C34" s="80">
        <v>2.86</v>
      </c>
      <c r="D34" s="10">
        <f t="shared" si="7"/>
        <v>185278.26086956522</v>
      </c>
      <c r="E34" s="165">
        <f t="shared" si="1"/>
        <v>45278.671131593743</v>
      </c>
      <c r="F34" s="11"/>
      <c r="G34" s="21"/>
    </row>
    <row r="35" spans="1:15" ht="15.75" x14ac:dyDescent="0.25">
      <c r="A35" s="8">
        <v>22</v>
      </c>
      <c r="B35" s="9" t="s">
        <v>33</v>
      </c>
      <c r="C35" s="80">
        <v>4.0599999999999996</v>
      </c>
      <c r="D35" s="10">
        <f t="shared" si="7"/>
        <v>263017.39130434778</v>
      </c>
      <c r="E35" s="165">
        <f t="shared" si="1"/>
        <v>64276.714963031664</v>
      </c>
      <c r="F35" s="11"/>
      <c r="G35" s="21"/>
    </row>
    <row r="36" spans="1:15" ht="15.75" x14ac:dyDescent="0.25">
      <c r="A36" s="8">
        <v>23</v>
      </c>
      <c r="B36" s="9" t="s">
        <v>34</v>
      </c>
      <c r="C36" s="80">
        <v>1.86</v>
      </c>
      <c r="D36" s="10">
        <f t="shared" si="7"/>
        <v>120495.65217391304</v>
      </c>
      <c r="E36" s="165">
        <f t="shared" si="1"/>
        <v>29446.967938728798</v>
      </c>
      <c r="F36" s="11"/>
      <c r="G36" s="21"/>
    </row>
    <row r="37" spans="1:15" ht="16.5" thickBot="1" x14ac:dyDescent="0.3">
      <c r="A37" s="8"/>
      <c r="B37" s="15" t="s">
        <v>10</v>
      </c>
      <c r="C37" s="81">
        <f t="shared" ref="C37:G37" si="8">SUM(C31:C36)</f>
        <v>18.7</v>
      </c>
      <c r="D37" s="10">
        <f>SUM(D31:D36)</f>
        <v>1211434.7826086956</v>
      </c>
      <c r="E37" s="165">
        <f t="shared" si="1"/>
        <v>296052.84970657446</v>
      </c>
      <c r="F37" s="17"/>
      <c r="G37" s="18">
        <f t="shared" si="8"/>
        <v>0</v>
      </c>
      <c r="H37" s="76"/>
      <c r="I37" s="77"/>
      <c r="J37" s="77"/>
      <c r="K37" s="77"/>
      <c r="L37" s="77"/>
      <c r="M37" s="77"/>
      <c r="N37" s="77"/>
      <c r="O37" s="78"/>
    </row>
    <row r="38" spans="1:15" s="3" customFormat="1" ht="14.25" thickTop="1" x14ac:dyDescent="0.25">
      <c r="A38" s="4" t="s">
        <v>35</v>
      </c>
      <c r="B38" s="5" t="s">
        <v>36</v>
      </c>
      <c r="C38" s="82"/>
      <c r="D38" s="19"/>
      <c r="E38" s="165">
        <f t="shared" si="1"/>
        <v>0</v>
      </c>
      <c r="F38" s="6"/>
      <c r="G38" s="26"/>
    </row>
    <row r="39" spans="1:15" ht="15.75" x14ac:dyDescent="0.25">
      <c r="A39" s="8">
        <v>24</v>
      </c>
      <c r="B39" s="9" t="s">
        <v>37</v>
      </c>
      <c r="C39" s="80">
        <v>4.32</v>
      </c>
      <c r="D39" s="10">
        <f t="shared" ref="D39:D42" si="9">C39*1490000/23</f>
        <v>279860.86956521741</v>
      </c>
      <c r="E39" s="165">
        <f t="shared" si="1"/>
        <v>68392.957793176567</v>
      </c>
      <c r="F39" s="11"/>
      <c r="G39" s="21"/>
    </row>
    <row r="40" spans="1:15" ht="15.75" x14ac:dyDescent="0.25">
      <c r="A40" s="8">
        <v>25</v>
      </c>
      <c r="B40" s="9" t="s">
        <v>38</v>
      </c>
      <c r="C40" s="80">
        <v>2.66</v>
      </c>
      <c r="D40" s="10">
        <f t="shared" si="9"/>
        <v>172321.73913043478</v>
      </c>
      <c r="E40" s="165">
        <f t="shared" si="1"/>
        <v>42112.330493020752</v>
      </c>
      <c r="F40" s="11"/>
      <c r="G40" s="21"/>
    </row>
    <row r="41" spans="1:15" ht="15.75" x14ac:dyDescent="0.25">
      <c r="A41" s="8">
        <v>26</v>
      </c>
      <c r="B41" s="9" t="s">
        <v>8</v>
      </c>
      <c r="C41" s="80">
        <v>3.26</v>
      </c>
      <c r="D41" s="10">
        <f t="shared" si="9"/>
        <v>211191.30434782608</v>
      </c>
      <c r="E41" s="165">
        <f t="shared" si="1"/>
        <v>51611.352408739724</v>
      </c>
      <c r="F41" s="11"/>
      <c r="G41" s="21"/>
    </row>
    <row r="42" spans="1:15" ht="15.75" x14ac:dyDescent="0.25">
      <c r="A42" s="8">
        <v>27</v>
      </c>
      <c r="B42" s="9" t="s">
        <v>39</v>
      </c>
      <c r="C42" s="80">
        <v>4.0599999999999996</v>
      </c>
      <c r="D42" s="10">
        <f t="shared" si="9"/>
        <v>263017.39130434778</v>
      </c>
      <c r="E42" s="165">
        <f t="shared" si="1"/>
        <v>64276.714963031664</v>
      </c>
      <c r="F42" s="11"/>
      <c r="G42" s="21"/>
    </row>
    <row r="43" spans="1:15" ht="16.5" thickBot="1" x14ac:dyDescent="0.3">
      <c r="A43" s="8"/>
      <c r="B43" s="15" t="s">
        <v>10</v>
      </c>
      <c r="C43" s="81">
        <f t="shared" ref="C43:G43" si="10">SUM(C39:C42)</f>
        <v>14.3</v>
      </c>
      <c r="D43" s="16">
        <f t="shared" si="10"/>
        <v>926391.30434782605</v>
      </c>
      <c r="E43" s="165">
        <f t="shared" si="1"/>
        <v>226393.3556579687</v>
      </c>
      <c r="F43" s="27"/>
      <c r="G43" s="28">
        <f t="shared" si="10"/>
        <v>0</v>
      </c>
      <c r="H43" s="76"/>
      <c r="I43" s="77"/>
      <c r="J43" s="77"/>
      <c r="K43" s="77"/>
      <c r="L43" s="77"/>
      <c r="M43" s="77"/>
      <c r="N43" s="77"/>
      <c r="O43" s="78"/>
    </row>
    <row r="44" spans="1:15" s="3" customFormat="1" ht="14.25" thickTop="1" x14ac:dyDescent="0.25">
      <c r="A44" s="4" t="s">
        <v>40</v>
      </c>
      <c r="B44" s="5" t="s">
        <v>41</v>
      </c>
      <c r="C44" s="82"/>
      <c r="D44" s="19"/>
      <c r="E44" s="165">
        <f t="shared" si="1"/>
        <v>0</v>
      </c>
      <c r="F44" s="6"/>
      <c r="G44" s="26"/>
    </row>
    <row r="45" spans="1:15" ht="15.75" x14ac:dyDescent="0.25">
      <c r="A45" s="8">
        <v>29</v>
      </c>
      <c r="B45" s="20" t="s">
        <v>42</v>
      </c>
      <c r="C45" s="80">
        <v>2.2599999999999998</v>
      </c>
      <c r="D45" s="10">
        <f t="shared" ref="D45:D50" si="11">C45*1490000/23</f>
        <v>146408.69565217389</v>
      </c>
      <c r="E45" s="165">
        <f t="shared" si="1"/>
        <v>35779.649215874771</v>
      </c>
      <c r="F45" s="11"/>
      <c r="G45" s="21"/>
    </row>
    <row r="46" spans="1:15" ht="15.75" x14ac:dyDescent="0.25">
      <c r="A46" s="8">
        <v>30</v>
      </c>
      <c r="B46" s="9" t="s">
        <v>43</v>
      </c>
      <c r="C46" s="80">
        <v>2.86</v>
      </c>
      <c r="D46" s="10">
        <f t="shared" si="11"/>
        <v>185278.26086956522</v>
      </c>
      <c r="E46" s="165">
        <f t="shared" si="1"/>
        <v>45278.671131593743</v>
      </c>
      <c r="F46" s="11"/>
      <c r="G46" s="21"/>
    </row>
    <row r="47" spans="1:15" ht="15.75" x14ac:dyDescent="0.25">
      <c r="A47" s="8">
        <v>31</v>
      </c>
      <c r="B47" s="20" t="s">
        <v>44</v>
      </c>
      <c r="C47" s="80">
        <v>2.86</v>
      </c>
      <c r="D47" s="10">
        <f t="shared" si="11"/>
        <v>185278.26086956522</v>
      </c>
      <c r="E47" s="165">
        <f t="shared" si="1"/>
        <v>45278.671131593743</v>
      </c>
      <c r="F47" s="11"/>
      <c r="G47" s="21"/>
    </row>
    <row r="48" spans="1:15" ht="15.75" x14ac:dyDescent="0.25">
      <c r="A48" s="8">
        <v>32</v>
      </c>
      <c r="B48" s="20" t="s">
        <v>45</v>
      </c>
      <c r="C48" s="80">
        <v>2.86</v>
      </c>
      <c r="D48" s="10">
        <f t="shared" si="11"/>
        <v>185278.26086956522</v>
      </c>
      <c r="E48" s="165">
        <f t="shared" si="1"/>
        <v>45278.671131593743</v>
      </c>
      <c r="F48" s="11"/>
      <c r="G48" s="29"/>
    </row>
    <row r="49" spans="1:15" ht="15.75" x14ac:dyDescent="0.25">
      <c r="A49" s="8">
        <v>33</v>
      </c>
      <c r="B49" s="20" t="s">
        <v>46</v>
      </c>
      <c r="C49" s="80">
        <v>2.06</v>
      </c>
      <c r="D49" s="10">
        <f t="shared" si="11"/>
        <v>133452.17391304349</v>
      </c>
      <c r="E49" s="165">
        <f t="shared" si="1"/>
        <v>32613.308577301788</v>
      </c>
      <c r="F49" s="11"/>
      <c r="G49" s="29"/>
    </row>
    <row r="50" spans="1:15" ht="15.75" x14ac:dyDescent="0.25">
      <c r="A50" s="8">
        <v>34</v>
      </c>
      <c r="B50" s="9" t="s">
        <v>47</v>
      </c>
      <c r="C50" s="80">
        <v>2.2599999999999998</v>
      </c>
      <c r="D50" s="10">
        <f t="shared" si="11"/>
        <v>146408.69565217389</v>
      </c>
      <c r="E50" s="165">
        <f t="shared" si="1"/>
        <v>35779.649215874771</v>
      </c>
      <c r="F50" s="11"/>
      <c r="G50" s="21"/>
    </row>
    <row r="51" spans="1:15" ht="16.5" thickBot="1" x14ac:dyDescent="0.3">
      <c r="A51" s="8"/>
      <c r="B51" s="15" t="s">
        <v>10</v>
      </c>
      <c r="C51" s="81">
        <f t="shared" ref="C51" si="12">SUM(C45:C50)</f>
        <v>15.159999999999998</v>
      </c>
      <c r="D51" s="10">
        <f t="shared" ref="D51:G51" si="13">SUM(D45:D50)</f>
        <v>982104.34782608692</v>
      </c>
      <c r="E51" s="165">
        <f t="shared" si="1"/>
        <v>240008.62040383255</v>
      </c>
      <c r="F51" s="17"/>
      <c r="G51" s="18">
        <f t="shared" si="13"/>
        <v>0</v>
      </c>
      <c r="H51" s="76"/>
      <c r="I51" s="77"/>
      <c r="J51" s="77"/>
      <c r="K51" s="77"/>
      <c r="L51" s="77"/>
      <c r="M51" s="77"/>
      <c r="N51" s="77"/>
      <c r="O51" s="78"/>
    </row>
    <row r="52" spans="1:15" s="3" customFormat="1" ht="14.25" thickTop="1" x14ac:dyDescent="0.25">
      <c r="A52" s="4" t="s">
        <v>48</v>
      </c>
      <c r="B52" s="5" t="s">
        <v>49</v>
      </c>
      <c r="C52" s="82"/>
      <c r="D52" s="19"/>
      <c r="E52" s="165">
        <f t="shared" si="1"/>
        <v>0</v>
      </c>
      <c r="F52" s="6"/>
      <c r="G52" s="26"/>
    </row>
    <row r="53" spans="1:15" ht="15.75" x14ac:dyDescent="0.25">
      <c r="A53" s="8">
        <v>35</v>
      </c>
      <c r="B53" s="9" t="s">
        <v>57</v>
      </c>
      <c r="C53" s="80">
        <v>3.33</v>
      </c>
      <c r="D53" s="10">
        <f t="shared" ref="D53" si="14">C53*1490000/23</f>
        <v>215726.08695652173</v>
      </c>
      <c r="E53" s="165">
        <f t="shared" si="1"/>
        <v>52719.571632240266</v>
      </c>
      <c r="F53" s="11"/>
      <c r="G53" s="21"/>
    </row>
    <row r="54" spans="1:15" ht="15.75" x14ac:dyDescent="0.25">
      <c r="A54" s="8">
        <v>36</v>
      </c>
      <c r="B54" s="9" t="s">
        <v>50</v>
      </c>
      <c r="C54" s="80">
        <v>4.0599999999999996</v>
      </c>
      <c r="D54" s="10">
        <f t="shared" ref="D54:D58" si="15">C54*1490000/23</f>
        <v>263017.39130434778</v>
      </c>
      <c r="E54" s="165">
        <f t="shared" si="1"/>
        <v>64276.714963031664</v>
      </c>
      <c r="F54" s="11"/>
      <c r="G54" s="21"/>
    </row>
    <row r="55" spans="1:15" ht="15.75" x14ac:dyDescent="0.25">
      <c r="A55" s="8">
        <v>37</v>
      </c>
      <c r="B55" s="9" t="s">
        <v>51</v>
      </c>
      <c r="C55" s="80">
        <v>4.0599999999999996</v>
      </c>
      <c r="D55" s="10">
        <f t="shared" si="15"/>
        <v>263017.39130434778</v>
      </c>
      <c r="E55" s="165">
        <f t="shared" si="1"/>
        <v>64276.714963031664</v>
      </c>
      <c r="F55" s="11"/>
      <c r="G55" s="21"/>
    </row>
    <row r="56" spans="1:15" ht="15.75" x14ac:dyDescent="0.25">
      <c r="A56" s="8">
        <v>38</v>
      </c>
      <c r="B56" s="9" t="s">
        <v>52</v>
      </c>
      <c r="C56" s="80">
        <v>4.0599999999999996</v>
      </c>
      <c r="D56" s="10">
        <f t="shared" si="15"/>
        <v>263017.39130434778</v>
      </c>
      <c r="E56" s="165">
        <f t="shared" si="1"/>
        <v>64276.714963031664</v>
      </c>
      <c r="F56" s="11"/>
      <c r="G56" s="21"/>
    </row>
    <row r="57" spans="1:15" ht="15.75" x14ac:dyDescent="0.25">
      <c r="A57" s="8">
        <v>39</v>
      </c>
      <c r="B57" s="9" t="s">
        <v>53</v>
      </c>
      <c r="C57" s="80">
        <v>3</v>
      </c>
      <c r="D57" s="10">
        <f t="shared" si="15"/>
        <v>194347.82608695651</v>
      </c>
      <c r="E57" s="165">
        <f t="shared" si="1"/>
        <v>47495.109578594835</v>
      </c>
      <c r="F57" s="11"/>
      <c r="G57" s="21"/>
    </row>
    <row r="58" spans="1:15" ht="15.75" x14ac:dyDescent="0.25">
      <c r="A58" s="8">
        <v>40</v>
      </c>
      <c r="B58" s="9" t="s">
        <v>54</v>
      </c>
      <c r="C58" s="80">
        <v>4.0599999999999996</v>
      </c>
      <c r="D58" s="10">
        <f t="shared" si="15"/>
        <v>263017.39130434778</v>
      </c>
      <c r="E58" s="165">
        <f t="shared" si="1"/>
        <v>64276.714963031664</v>
      </c>
      <c r="F58" s="11"/>
      <c r="G58" s="21"/>
    </row>
    <row r="59" spans="1:15" ht="16.5" thickBot="1" x14ac:dyDescent="0.3">
      <c r="A59" s="8"/>
      <c r="B59" s="15" t="s">
        <v>10</v>
      </c>
      <c r="C59" s="81">
        <f t="shared" ref="C59:G59" si="16">SUM(C53:C58)</f>
        <v>22.569999999999997</v>
      </c>
      <c r="D59" s="10">
        <f t="shared" si="16"/>
        <v>1462143.4782608692</v>
      </c>
      <c r="E59" s="165">
        <f t="shared" si="1"/>
        <v>357321.54106296174</v>
      </c>
      <c r="F59" s="17"/>
      <c r="G59" s="18">
        <f t="shared" si="16"/>
        <v>0</v>
      </c>
      <c r="H59" s="76"/>
      <c r="I59" s="77"/>
      <c r="J59" s="77"/>
      <c r="K59" s="77"/>
      <c r="L59" s="77"/>
      <c r="M59" s="77"/>
      <c r="N59" s="77"/>
      <c r="O59" s="78"/>
    </row>
    <row r="60" spans="1:15" s="3" customFormat="1" ht="14.25" thickTop="1" x14ac:dyDescent="0.25">
      <c r="A60" s="4" t="s">
        <v>55</v>
      </c>
      <c r="B60" s="5" t="s">
        <v>56</v>
      </c>
      <c r="C60" s="82"/>
      <c r="D60" s="19"/>
      <c r="E60" s="165">
        <f t="shared" si="1"/>
        <v>0</v>
      </c>
      <c r="F60" s="6"/>
      <c r="G60" s="26"/>
    </row>
    <row r="61" spans="1:15" ht="15.75" x14ac:dyDescent="0.25">
      <c r="A61" s="8">
        <v>42</v>
      </c>
      <c r="B61" s="30" t="s">
        <v>58</v>
      </c>
      <c r="C61" s="80">
        <v>4.0599999999999996</v>
      </c>
      <c r="D61" s="10">
        <f t="shared" ref="D61:D65" si="17">C61*1490000/23</f>
        <v>263017.39130434778</v>
      </c>
      <c r="E61" s="165">
        <f t="shared" si="1"/>
        <v>64276.714963031664</v>
      </c>
      <c r="F61" s="11"/>
      <c r="G61" s="21"/>
    </row>
    <row r="62" spans="1:15" ht="15.75" x14ac:dyDescent="0.25">
      <c r="A62" s="8">
        <v>43</v>
      </c>
      <c r="B62" s="30" t="s">
        <v>59</v>
      </c>
      <c r="C62" s="80">
        <v>4.0599999999999996</v>
      </c>
      <c r="D62" s="10">
        <f t="shared" si="17"/>
        <v>263017.39130434778</v>
      </c>
      <c r="E62" s="165">
        <f t="shared" si="1"/>
        <v>64276.714963031664</v>
      </c>
      <c r="F62" s="11"/>
      <c r="G62" s="21"/>
    </row>
    <row r="63" spans="1:15" ht="15.75" x14ac:dyDescent="0.25">
      <c r="A63" s="8">
        <v>44</v>
      </c>
      <c r="B63" s="9" t="s">
        <v>60</v>
      </c>
      <c r="C63" s="80">
        <v>4.0599999999999996</v>
      </c>
      <c r="D63" s="10">
        <f t="shared" si="17"/>
        <v>263017.39130434778</v>
      </c>
      <c r="E63" s="165">
        <f t="shared" si="1"/>
        <v>64276.714963031664</v>
      </c>
      <c r="F63" s="31"/>
      <c r="G63" s="32"/>
    </row>
    <row r="64" spans="1:15" ht="15.75" x14ac:dyDescent="0.25">
      <c r="A64" s="8">
        <v>45</v>
      </c>
      <c r="B64" s="33" t="s">
        <v>61</v>
      </c>
      <c r="C64" s="80">
        <v>4.0599999999999996</v>
      </c>
      <c r="D64" s="10">
        <f t="shared" si="17"/>
        <v>263017.39130434778</v>
      </c>
      <c r="E64" s="165">
        <f t="shared" si="1"/>
        <v>64276.714963031664</v>
      </c>
      <c r="F64" s="11"/>
      <c r="G64" s="21"/>
    </row>
    <row r="65" spans="1:15" ht="15.75" x14ac:dyDescent="0.25">
      <c r="A65" s="8">
        <v>46</v>
      </c>
      <c r="B65" s="30" t="s">
        <v>62</v>
      </c>
      <c r="C65" s="80">
        <v>2.66</v>
      </c>
      <c r="D65" s="10">
        <f t="shared" si="17"/>
        <v>172321.73913043478</v>
      </c>
      <c r="E65" s="165">
        <f t="shared" si="1"/>
        <v>42112.330493020752</v>
      </c>
      <c r="F65" s="11"/>
      <c r="G65" s="21"/>
    </row>
    <row r="66" spans="1:15" ht="16.5" thickBot="1" x14ac:dyDescent="0.3">
      <c r="A66" s="8"/>
      <c r="B66" s="15" t="s">
        <v>10</v>
      </c>
      <c r="C66" s="81">
        <f>SUM(C61:C65)</f>
        <v>18.899999999999999</v>
      </c>
      <c r="D66" s="10">
        <f>SUM(D61:D65)</f>
        <v>1224391.3043478259</v>
      </c>
      <c r="E66" s="165">
        <f t="shared" si="1"/>
        <v>299219.19034514745</v>
      </c>
      <c r="F66" s="17"/>
      <c r="G66" s="18">
        <f>SUM(G61:G65)</f>
        <v>0</v>
      </c>
      <c r="H66" s="76"/>
      <c r="I66" s="77"/>
      <c r="J66" s="77"/>
      <c r="K66" s="77"/>
      <c r="L66" s="77"/>
      <c r="M66" s="77"/>
      <c r="N66" s="77"/>
      <c r="O66" s="78"/>
    </row>
    <row r="67" spans="1:15" s="3" customFormat="1" ht="14.25" thickTop="1" x14ac:dyDescent="0.25">
      <c r="A67" s="4" t="s">
        <v>63</v>
      </c>
      <c r="B67" s="5" t="s">
        <v>64</v>
      </c>
      <c r="C67" s="82"/>
      <c r="D67" s="19"/>
      <c r="E67" s="165">
        <f t="shared" si="1"/>
        <v>0</v>
      </c>
      <c r="F67" s="6"/>
      <c r="G67" s="26"/>
    </row>
    <row r="68" spans="1:15" ht="15.75" x14ac:dyDescent="0.25">
      <c r="A68" s="8">
        <v>47</v>
      </c>
      <c r="B68" s="30" t="s">
        <v>65</v>
      </c>
      <c r="C68" s="80">
        <v>3.33</v>
      </c>
      <c r="D68" s="10">
        <f t="shared" ref="D68:D71" si="18">C68*1490000/23</f>
        <v>215726.08695652173</v>
      </c>
      <c r="E68" s="165">
        <f t="shared" si="1"/>
        <v>52719.571632240266</v>
      </c>
      <c r="F68" s="11"/>
      <c r="G68" s="21"/>
    </row>
    <row r="69" spans="1:15" ht="15.75" x14ac:dyDescent="0.25">
      <c r="A69" s="8">
        <v>48</v>
      </c>
      <c r="B69" s="9" t="s">
        <v>66</v>
      </c>
      <c r="C69" s="80">
        <v>2.66</v>
      </c>
      <c r="D69" s="10">
        <f t="shared" si="18"/>
        <v>172321.73913043478</v>
      </c>
      <c r="E69" s="165">
        <f t="shared" si="1"/>
        <v>42112.330493020752</v>
      </c>
      <c r="F69" s="11"/>
      <c r="G69" s="21"/>
    </row>
    <row r="70" spans="1:15" ht="15.75" x14ac:dyDescent="0.25">
      <c r="A70" s="8">
        <v>49</v>
      </c>
      <c r="B70" s="9" t="s">
        <v>67</v>
      </c>
      <c r="C70" s="80">
        <v>4.0599999999999996</v>
      </c>
      <c r="D70" s="10">
        <f t="shared" si="18"/>
        <v>263017.39130434778</v>
      </c>
      <c r="E70" s="165">
        <f t="shared" si="1"/>
        <v>64276.714963031664</v>
      </c>
      <c r="F70" s="11"/>
      <c r="G70" s="21"/>
    </row>
    <row r="71" spans="1:15" ht="15.75" x14ac:dyDescent="0.25">
      <c r="A71" s="8">
        <v>50</v>
      </c>
      <c r="B71" s="9" t="s">
        <v>68</v>
      </c>
      <c r="C71" s="80">
        <v>2.86</v>
      </c>
      <c r="D71" s="10">
        <f t="shared" si="18"/>
        <v>185278.26086956522</v>
      </c>
      <c r="E71" s="165">
        <f t="shared" si="1"/>
        <v>45278.671131593743</v>
      </c>
      <c r="F71" s="24"/>
      <c r="G71" s="29"/>
    </row>
    <row r="72" spans="1:15" ht="16.5" thickBot="1" x14ac:dyDescent="0.3">
      <c r="A72" s="8"/>
      <c r="B72" s="15" t="s">
        <v>10</v>
      </c>
      <c r="C72" s="81">
        <f t="shared" ref="C72:G72" si="19">SUM(C68:C71)</f>
        <v>12.91</v>
      </c>
      <c r="D72" s="10">
        <f t="shared" si="19"/>
        <v>836343.47826086951</v>
      </c>
      <c r="E72" s="165">
        <f t="shared" si="1"/>
        <v>204387.28821988642</v>
      </c>
      <c r="F72" s="17"/>
      <c r="G72" s="18">
        <f t="shared" si="19"/>
        <v>0</v>
      </c>
      <c r="H72" s="76"/>
      <c r="I72" s="77"/>
      <c r="J72" s="77"/>
      <c r="K72" s="77"/>
      <c r="L72" s="77"/>
      <c r="M72" s="77"/>
      <c r="N72" s="77"/>
      <c r="O72" s="78"/>
    </row>
    <row r="73" spans="1:15" s="3" customFormat="1" ht="14.25" thickTop="1" x14ac:dyDescent="0.25">
      <c r="A73" s="4" t="s">
        <v>69</v>
      </c>
      <c r="B73" s="5" t="s">
        <v>70</v>
      </c>
      <c r="C73" s="82"/>
      <c r="D73" s="19"/>
      <c r="E73" s="165">
        <f t="shared" ref="E73:E94" si="20">D73*$H$8</f>
        <v>0</v>
      </c>
      <c r="F73" s="6"/>
      <c r="G73" s="26"/>
    </row>
    <row r="74" spans="1:15" ht="15.75" x14ac:dyDescent="0.25">
      <c r="A74" s="8">
        <v>51</v>
      </c>
      <c r="B74" s="9" t="s">
        <v>71</v>
      </c>
      <c r="C74" s="80">
        <v>3</v>
      </c>
      <c r="D74" s="10">
        <f t="shared" ref="D74:D79" si="21">C74*1490000/23</f>
        <v>194347.82608695651</v>
      </c>
      <c r="E74" s="165">
        <f t="shared" si="20"/>
        <v>47495.109578594835</v>
      </c>
      <c r="F74" s="11"/>
      <c r="G74" s="21"/>
    </row>
    <row r="75" spans="1:15" ht="15.75" x14ac:dyDescent="0.25">
      <c r="A75" s="8">
        <v>52</v>
      </c>
      <c r="B75" s="9" t="s">
        <v>72</v>
      </c>
      <c r="C75" s="80">
        <v>2.66</v>
      </c>
      <c r="D75" s="10">
        <f t="shared" si="21"/>
        <v>172321.73913043478</v>
      </c>
      <c r="E75" s="165">
        <f t="shared" si="20"/>
        <v>42112.330493020752</v>
      </c>
      <c r="F75" s="11"/>
      <c r="G75" s="21"/>
    </row>
    <row r="76" spans="1:15" ht="15.75" x14ac:dyDescent="0.25">
      <c r="A76" s="8">
        <v>53</v>
      </c>
      <c r="B76" s="9" t="s">
        <v>73</v>
      </c>
      <c r="C76" s="80">
        <v>4.0599999999999996</v>
      </c>
      <c r="D76" s="10">
        <f t="shared" si="21"/>
        <v>263017.39130434778</v>
      </c>
      <c r="E76" s="165">
        <f t="shared" si="20"/>
        <v>64276.714963031664</v>
      </c>
      <c r="F76" s="11"/>
      <c r="G76" s="21"/>
    </row>
    <row r="77" spans="1:15" ht="15.75" x14ac:dyDescent="0.25">
      <c r="A77" s="8">
        <v>54</v>
      </c>
      <c r="B77" s="9" t="s">
        <v>74</v>
      </c>
      <c r="C77" s="80">
        <v>3.06</v>
      </c>
      <c r="D77" s="10">
        <f t="shared" si="21"/>
        <v>198234.78260869565</v>
      </c>
      <c r="E77" s="165">
        <f t="shared" si="20"/>
        <v>48445.011770166733</v>
      </c>
      <c r="F77" s="11"/>
      <c r="G77" s="21"/>
    </row>
    <row r="78" spans="1:15" ht="15.75" x14ac:dyDescent="0.25">
      <c r="A78" s="8">
        <v>55</v>
      </c>
      <c r="B78" s="9" t="s">
        <v>75</v>
      </c>
      <c r="C78" s="80">
        <v>3.46</v>
      </c>
      <c r="D78" s="10">
        <f t="shared" si="21"/>
        <v>224147.82608695651</v>
      </c>
      <c r="E78" s="165">
        <f t="shared" si="20"/>
        <v>54777.693047312707</v>
      </c>
      <c r="F78" s="11"/>
      <c r="G78" s="21"/>
    </row>
    <row r="79" spans="1:15" ht="15.75" x14ac:dyDescent="0.25">
      <c r="A79" s="8">
        <v>56</v>
      </c>
      <c r="B79" s="9" t="s">
        <v>76</v>
      </c>
      <c r="C79" s="80">
        <v>2.2599999999999998</v>
      </c>
      <c r="D79" s="10">
        <f t="shared" si="21"/>
        <v>146408.69565217389</v>
      </c>
      <c r="E79" s="165">
        <f t="shared" si="20"/>
        <v>35779.649215874771</v>
      </c>
      <c r="F79" s="11"/>
      <c r="G79" s="21"/>
    </row>
    <row r="80" spans="1:15" ht="16.5" thickBot="1" x14ac:dyDescent="0.3">
      <c r="A80" s="8"/>
      <c r="B80" s="15" t="s">
        <v>10</v>
      </c>
      <c r="C80" s="81">
        <f t="shared" ref="C80:G80" si="22">SUM(C74:C79)</f>
        <v>18.5</v>
      </c>
      <c r="D80" s="10">
        <f t="shared" si="22"/>
        <v>1198478.260869565</v>
      </c>
      <c r="E80" s="165">
        <f t="shared" si="20"/>
        <v>292886.50906800141</v>
      </c>
      <c r="F80" s="17"/>
      <c r="G80" s="18">
        <f t="shared" si="22"/>
        <v>0</v>
      </c>
      <c r="H80" s="76"/>
      <c r="I80" s="77"/>
      <c r="J80" s="77"/>
      <c r="K80" s="77"/>
      <c r="L80" s="77"/>
      <c r="M80" s="77"/>
      <c r="N80" s="77"/>
      <c r="O80" s="78"/>
    </row>
    <row r="81" spans="1:15" s="3" customFormat="1" ht="14.25" thickTop="1" x14ac:dyDescent="0.25">
      <c r="A81" s="4" t="s">
        <v>77</v>
      </c>
      <c r="B81" s="5" t="s">
        <v>78</v>
      </c>
      <c r="C81" s="82"/>
      <c r="D81" s="19"/>
      <c r="E81" s="165">
        <f t="shared" si="20"/>
        <v>0</v>
      </c>
      <c r="F81" s="6"/>
      <c r="G81" s="26"/>
    </row>
    <row r="82" spans="1:15" ht="15.75" x14ac:dyDescent="0.25">
      <c r="A82" s="8">
        <v>57</v>
      </c>
      <c r="B82" s="9" t="s">
        <v>79</v>
      </c>
      <c r="C82" s="80">
        <v>4.32</v>
      </c>
      <c r="D82" s="10">
        <f t="shared" ref="D82:D86" si="23">C82*1490000/23</f>
        <v>279860.86956521741</v>
      </c>
      <c r="E82" s="165">
        <f t="shared" si="20"/>
        <v>68392.957793176567</v>
      </c>
      <c r="F82" s="11"/>
      <c r="G82" s="21"/>
    </row>
    <row r="83" spans="1:15" ht="15.75" x14ac:dyDescent="0.25">
      <c r="A83" s="8">
        <v>58</v>
      </c>
      <c r="B83" s="9" t="s">
        <v>80</v>
      </c>
      <c r="C83" s="80">
        <v>2.86</v>
      </c>
      <c r="D83" s="10">
        <f t="shared" si="23"/>
        <v>185278.26086956522</v>
      </c>
      <c r="E83" s="165">
        <f t="shared" si="20"/>
        <v>45278.671131593743</v>
      </c>
      <c r="F83" s="11"/>
      <c r="G83" s="21"/>
    </row>
    <row r="84" spans="1:15" ht="15.75" x14ac:dyDescent="0.25">
      <c r="A84" s="8">
        <v>59</v>
      </c>
      <c r="B84" s="9" t="s">
        <v>81</v>
      </c>
      <c r="C84" s="80">
        <v>4.0599999999999996</v>
      </c>
      <c r="D84" s="10">
        <f t="shared" si="23"/>
        <v>263017.39130434778</v>
      </c>
      <c r="E84" s="165">
        <f t="shared" si="20"/>
        <v>64276.714963031664</v>
      </c>
      <c r="F84" s="11"/>
      <c r="G84" s="21"/>
    </row>
    <row r="85" spans="1:15" ht="15.75" x14ac:dyDescent="0.25">
      <c r="A85" s="8">
        <v>60</v>
      </c>
      <c r="B85" s="9" t="s">
        <v>82</v>
      </c>
      <c r="C85" s="80">
        <v>2.86</v>
      </c>
      <c r="D85" s="10">
        <f t="shared" si="23"/>
        <v>185278.26086956522</v>
      </c>
      <c r="E85" s="165">
        <f t="shared" si="20"/>
        <v>45278.671131593743</v>
      </c>
      <c r="F85" s="11"/>
      <c r="G85" s="21"/>
    </row>
    <row r="86" spans="1:15" ht="15.75" x14ac:dyDescent="0.25">
      <c r="A86" s="8">
        <v>61</v>
      </c>
      <c r="B86" s="9" t="s">
        <v>83</v>
      </c>
      <c r="C86" s="80">
        <v>2.86</v>
      </c>
      <c r="D86" s="10">
        <f t="shared" si="23"/>
        <v>185278.26086956522</v>
      </c>
      <c r="E86" s="165">
        <f t="shared" si="20"/>
        <v>45278.671131593743</v>
      </c>
      <c r="F86" s="11"/>
      <c r="G86" s="21"/>
    </row>
    <row r="87" spans="1:15" ht="16.5" thickBot="1" x14ac:dyDescent="0.3">
      <c r="A87" s="8"/>
      <c r="B87" s="15" t="s">
        <v>10</v>
      </c>
      <c r="C87" s="81">
        <f t="shared" ref="C87:G87" si="24">SUM(C82:C86)</f>
        <v>16.959999999999997</v>
      </c>
      <c r="D87" s="10">
        <f t="shared" si="24"/>
        <v>1098713.0434782607</v>
      </c>
      <c r="E87" s="165">
        <f t="shared" si="20"/>
        <v>268505.68615098944</v>
      </c>
      <c r="F87" s="17"/>
      <c r="G87" s="18">
        <f t="shared" si="24"/>
        <v>0</v>
      </c>
      <c r="H87" s="76"/>
      <c r="I87" s="77"/>
      <c r="J87" s="77"/>
      <c r="K87" s="77"/>
      <c r="L87" s="77"/>
      <c r="M87" s="77"/>
      <c r="N87" s="77"/>
      <c r="O87" s="78"/>
    </row>
    <row r="88" spans="1:15" s="3" customFormat="1" ht="14.25" thickTop="1" x14ac:dyDescent="0.25">
      <c r="A88" s="4" t="s">
        <v>84</v>
      </c>
      <c r="B88" s="5" t="s">
        <v>85</v>
      </c>
      <c r="C88" s="82"/>
      <c r="D88" s="19"/>
      <c r="E88" s="165">
        <f t="shared" si="20"/>
        <v>0</v>
      </c>
      <c r="F88" s="6"/>
      <c r="G88" s="26"/>
    </row>
    <row r="89" spans="1:15" ht="15.75" x14ac:dyDescent="0.25">
      <c r="A89" s="8">
        <v>62</v>
      </c>
      <c r="B89" s="9" t="s">
        <v>86</v>
      </c>
      <c r="C89" s="80">
        <v>2.86</v>
      </c>
      <c r="D89" s="10">
        <f t="shared" ref="D89:D93" si="25">C89*1490000/23</f>
        <v>185278.26086956522</v>
      </c>
      <c r="E89" s="165">
        <f t="shared" si="20"/>
        <v>45278.671131593743</v>
      </c>
      <c r="F89" s="24"/>
      <c r="G89" s="29"/>
    </row>
    <row r="90" spans="1:15" ht="15.75" x14ac:dyDescent="0.25">
      <c r="A90" s="8">
        <v>63</v>
      </c>
      <c r="B90" s="9" t="s">
        <v>87</v>
      </c>
      <c r="C90" s="80">
        <v>2.2599999999999998</v>
      </c>
      <c r="D90" s="10">
        <f t="shared" si="25"/>
        <v>146408.69565217389</v>
      </c>
      <c r="E90" s="165">
        <f t="shared" si="20"/>
        <v>35779.649215874771</v>
      </c>
      <c r="F90" s="11"/>
      <c r="G90" s="21"/>
    </row>
    <row r="91" spans="1:15" ht="15.75" x14ac:dyDescent="0.25">
      <c r="A91" s="8">
        <v>64</v>
      </c>
      <c r="B91" s="9" t="s">
        <v>88</v>
      </c>
      <c r="C91" s="80">
        <v>2.86</v>
      </c>
      <c r="D91" s="10">
        <f t="shared" si="25"/>
        <v>185278.26086956522</v>
      </c>
      <c r="E91" s="165">
        <f t="shared" si="20"/>
        <v>45278.671131593743</v>
      </c>
      <c r="F91" s="11"/>
      <c r="G91" s="21"/>
    </row>
    <row r="92" spans="1:15" ht="15.75" x14ac:dyDescent="0.25">
      <c r="A92" s="8">
        <v>65</v>
      </c>
      <c r="B92" s="9" t="s">
        <v>7</v>
      </c>
      <c r="C92" s="80">
        <v>2.86</v>
      </c>
      <c r="D92" s="10">
        <f t="shared" si="25"/>
        <v>185278.26086956522</v>
      </c>
      <c r="E92" s="165">
        <f t="shared" si="20"/>
        <v>45278.671131593743</v>
      </c>
      <c r="F92" s="11"/>
      <c r="G92" s="21"/>
    </row>
    <row r="93" spans="1:15" ht="15.75" x14ac:dyDescent="0.25">
      <c r="A93" s="8">
        <v>66</v>
      </c>
      <c r="B93" s="9" t="s">
        <v>89</v>
      </c>
      <c r="C93" s="80">
        <v>4.0599999999999996</v>
      </c>
      <c r="D93" s="10">
        <f>C93*1490000/23</f>
        <v>263017.39130434778</v>
      </c>
      <c r="E93" s="165">
        <f>D93*$H$8</f>
        <v>64276.714963031664</v>
      </c>
      <c r="F93" s="11"/>
      <c r="G93" s="29"/>
    </row>
    <row r="94" spans="1:15" ht="16.5" thickBot="1" x14ac:dyDescent="0.3">
      <c r="A94" s="8"/>
      <c r="B94" s="15" t="s">
        <v>10</v>
      </c>
      <c r="C94" s="81">
        <f t="shared" ref="C94:G94" si="26">SUM(C89:C93)</f>
        <v>14.899999999999999</v>
      </c>
      <c r="D94" s="10">
        <f t="shared" si="26"/>
        <v>965260.86956521729</v>
      </c>
      <c r="E94" s="165">
        <f t="shared" si="20"/>
        <v>235892.37757368767</v>
      </c>
      <c r="F94" s="17"/>
      <c r="G94" s="18">
        <f t="shared" si="26"/>
        <v>0</v>
      </c>
      <c r="H94" s="76"/>
      <c r="I94" s="77"/>
      <c r="J94" s="77"/>
      <c r="K94" s="77"/>
      <c r="L94" s="77"/>
      <c r="M94" s="77"/>
      <c r="N94" s="77"/>
      <c r="O94" s="78"/>
    </row>
    <row r="95" spans="1:15" ht="14.25" thickTop="1" thickBot="1" x14ac:dyDescent="0.25">
      <c r="A95" s="151" t="s">
        <v>90</v>
      </c>
      <c r="B95" s="152"/>
      <c r="C95" s="84">
        <f>C94+C87+C80+C72+C66+C59+C51+C37+C29+C13+C21+C43</f>
        <v>209.59999999999997</v>
      </c>
      <c r="D95" s="79">
        <f>D94+D87+D80+D72+D66+D59+D51+D37+D29+D13+D21+D43</f>
        <v>13578434.782608693</v>
      </c>
      <c r="E95" s="136">
        <f>E94+E87+E80+E72+E66+E59+E51+E37+E29+E13+E21+E43</f>
        <v>3318324.9892244921</v>
      </c>
      <c r="F95" s="34"/>
      <c r="G95" s="35">
        <f>G94+G87+G80+G72+G66+G59+G51+G37+G29+G13+G21+G43</f>
        <v>0</v>
      </c>
    </row>
    <row r="96" spans="1:15" ht="15" thickTop="1" x14ac:dyDescent="0.2">
      <c r="A96" s="40" t="s">
        <v>255</v>
      </c>
      <c r="B96" s="41"/>
      <c r="C96" s="42"/>
      <c r="D96" s="39"/>
      <c r="E96" s="39"/>
      <c r="F96" s="39"/>
      <c r="G96" s="39"/>
    </row>
    <row r="97" spans="1:57" ht="15.75" x14ac:dyDescent="0.25">
      <c r="A97" s="43"/>
      <c r="B97" s="44"/>
      <c r="C97" s="45"/>
      <c r="F97" s="46"/>
      <c r="G97" s="46"/>
    </row>
    <row r="98" spans="1:57" s="51" customFormat="1" ht="15.75" x14ac:dyDescent="0.25">
      <c r="A98" s="47"/>
      <c r="C98" s="49"/>
      <c r="E98" s="48" t="s">
        <v>91</v>
      </c>
      <c r="F98" s="52"/>
      <c r="G98" s="53"/>
    </row>
    <row r="99" spans="1:57" s="56" customFormat="1" ht="15.75" x14ac:dyDescent="0.25">
      <c r="A99" s="54"/>
      <c r="C99" s="50"/>
      <c r="E99" s="55"/>
      <c r="F99" s="57"/>
      <c r="G99" s="38"/>
    </row>
    <row r="100" spans="1:57" s="58" customFormat="1" ht="15" x14ac:dyDescent="0.25">
      <c r="A100" s="54"/>
      <c r="C100" s="49"/>
      <c r="E100" s="61"/>
      <c r="F100" s="59"/>
      <c r="G100" s="60"/>
    </row>
    <row r="101" spans="1:57" s="62" customFormat="1" ht="15" x14ac:dyDescent="0.25">
      <c r="A101" s="54"/>
      <c r="C101" s="49"/>
      <c r="E101" s="61"/>
      <c r="F101" s="49"/>
      <c r="G101" s="5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</row>
    <row r="102" spans="1:57" s="68" customFormat="1" ht="14.25" x14ac:dyDescent="0.2">
      <c r="A102" s="65"/>
      <c r="C102" s="67"/>
      <c r="E102" s="66" t="s">
        <v>92</v>
      </c>
      <c r="F102" s="52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</row>
    <row r="103" spans="1:57" s="68" customFormat="1" ht="14.25" x14ac:dyDescent="0.2">
      <c r="A103" s="71"/>
      <c r="B103" s="62"/>
      <c r="C103" s="72"/>
      <c r="D103" s="72"/>
      <c r="E103" s="72"/>
      <c r="F103" s="72"/>
      <c r="G103" s="72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</row>
    <row r="104" spans="1:57" s="68" customFormat="1" ht="14.25" x14ac:dyDescent="0.2">
      <c r="A104" s="71"/>
      <c r="B104" s="62"/>
      <c r="C104" s="73"/>
      <c r="D104" s="72"/>
      <c r="E104" s="72"/>
      <c r="F104" s="72"/>
      <c r="G104" s="72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</row>
    <row r="105" spans="1:57" s="68" customFormat="1" ht="14.25" x14ac:dyDescent="0.2">
      <c r="A105" s="71"/>
      <c r="B105" s="62"/>
      <c r="C105" s="74"/>
      <c r="D105" s="73"/>
      <c r="E105" s="73"/>
      <c r="F105" s="72"/>
      <c r="G105" s="72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</row>
    <row r="106" spans="1:57" s="68" customFormat="1" ht="14.25" x14ac:dyDescent="0.2">
      <c r="A106" s="71"/>
      <c r="B106" s="62"/>
      <c r="C106" s="73"/>
      <c r="D106" s="72"/>
      <c r="E106" s="72"/>
      <c r="F106" s="72"/>
      <c r="G106" s="72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</row>
    <row r="107" spans="1:57" s="68" customFormat="1" ht="14.25" x14ac:dyDescent="0.2">
      <c r="A107" s="71"/>
      <c r="B107" s="62"/>
      <c r="C107" s="73"/>
      <c r="D107" s="72"/>
      <c r="E107" s="72"/>
      <c r="F107" s="72"/>
      <c r="G107" s="72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</row>
    <row r="108" spans="1:57" s="68" customFormat="1" ht="14.25" x14ac:dyDescent="0.2">
      <c r="A108" s="71"/>
      <c r="B108" s="62"/>
      <c r="C108" s="72"/>
      <c r="D108" s="72"/>
      <c r="E108" s="72"/>
      <c r="F108" s="72"/>
      <c r="G108" s="72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</row>
    <row r="109" spans="1:57" s="68" customFormat="1" ht="14.25" x14ac:dyDescent="0.2">
      <c r="A109" s="71"/>
      <c r="B109" s="62"/>
      <c r="C109" s="72"/>
      <c r="D109" s="72"/>
      <c r="E109" s="72"/>
      <c r="F109" s="72"/>
      <c r="G109" s="72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</row>
    <row r="110" spans="1:57" s="51" customFormat="1" ht="15.75" x14ac:dyDescent="0.25">
      <c r="A110" s="75"/>
      <c r="B110" s="75"/>
    </row>
  </sheetData>
  <mergeCells count="8">
    <mergeCell ref="A5:F5"/>
    <mergeCell ref="A95:B95"/>
    <mergeCell ref="B1:C1"/>
    <mergeCell ref="D1:F1"/>
    <mergeCell ref="B2:C2"/>
    <mergeCell ref="D2:F2"/>
    <mergeCell ref="A3:F3"/>
    <mergeCell ref="A4:F4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0"/>
  <sheetViews>
    <sheetView tabSelected="1" workbookViewId="0">
      <selection activeCell="A5" sqref="A5:F5"/>
    </sheetView>
  </sheetViews>
  <sheetFormatPr defaultRowHeight="12.75" x14ac:dyDescent="0.2"/>
  <cols>
    <col min="1" max="1" width="4.28515625" style="1" customWidth="1"/>
    <col min="2" max="2" width="27" style="1" customWidth="1"/>
    <col min="3" max="3" width="9" style="23" customWidth="1"/>
    <col min="4" max="4" width="18.85546875" style="23" customWidth="1"/>
    <col min="5" max="5" width="26.5703125" style="23" customWidth="1"/>
    <col min="6" max="6" width="11.28515625" style="36" customWidth="1"/>
    <col min="7" max="7" width="12.5703125" style="36" hidden="1" customWidth="1"/>
    <col min="8" max="8" width="10.140625" style="23" bestFit="1" customWidth="1"/>
    <col min="9" max="231" width="9.140625" style="23"/>
    <col min="232" max="232" width="4.28515625" style="23" customWidth="1"/>
    <col min="233" max="233" width="19.42578125" style="23" customWidth="1"/>
    <col min="234" max="234" width="10.85546875" style="23" customWidth="1"/>
    <col min="235" max="236" width="9" style="23" customWidth="1"/>
    <col min="237" max="238" width="5.5703125" style="23" customWidth="1"/>
    <col min="239" max="240" width="7.7109375" style="23" customWidth="1"/>
    <col min="241" max="242" width="7.5703125" style="23" customWidth="1"/>
    <col min="243" max="243" width="7.140625" style="23" customWidth="1"/>
    <col min="244" max="244" width="13" style="23" customWidth="1"/>
    <col min="245" max="245" width="11.28515625" style="23" customWidth="1"/>
    <col min="246" max="246" width="11" style="23" customWidth="1"/>
    <col min="247" max="247" width="17.140625" style="23" customWidth="1"/>
    <col min="248" max="248" width="0" style="23" hidden="1" customWidth="1"/>
    <col min="249" max="250" width="12.5703125" style="23" customWidth="1"/>
    <col min="251" max="251" width="15" style="23" customWidth="1"/>
    <col min="252" max="252" width="9.140625" style="23"/>
    <col min="253" max="253" width="9.42578125" style="23" customWidth="1"/>
    <col min="254" max="254" width="9.85546875" style="23" customWidth="1"/>
    <col min="255" max="256" width="13.7109375" style="23" customWidth="1"/>
    <col min="257" max="257" width="13.140625" style="23" customWidth="1"/>
    <col min="258" max="258" width="18.140625" style="23" customWidth="1"/>
    <col min="259" max="259" width="11.42578125" style="23" customWidth="1"/>
    <col min="260" max="260" width="16" style="23" customWidth="1"/>
    <col min="261" max="261" width="20.7109375" style="23" bestFit="1" customWidth="1"/>
    <col min="262" max="487" width="9.140625" style="23"/>
    <col min="488" max="488" width="4.28515625" style="23" customWidth="1"/>
    <col min="489" max="489" width="19.42578125" style="23" customWidth="1"/>
    <col min="490" max="490" width="10.85546875" style="23" customWidth="1"/>
    <col min="491" max="492" width="9" style="23" customWidth="1"/>
    <col min="493" max="494" width="5.5703125" style="23" customWidth="1"/>
    <col min="495" max="496" width="7.7109375" style="23" customWidth="1"/>
    <col min="497" max="498" width="7.5703125" style="23" customWidth="1"/>
    <col min="499" max="499" width="7.140625" style="23" customWidth="1"/>
    <col min="500" max="500" width="13" style="23" customWidth="1"/>
    <col min="501" max="501" width="11.28515625" style="23" customWidth="1"/>
    <col min="502" max="502" width="11" style="23" customWidth="1"/>
    <col min="503" max="503" width="17.140625" style="23" customWidth="1"/>
    <col min="504" max="504" width="0" style="23" hidden="1" customWidth="1"/>
    <col min="505" max="506" width="12.5703125" style="23" customWidth="1"/>
    <col min="507" max="507" width="15" style="23" customWidth="1"/>
    <col min="508" max="508" width="9.140625" style="23"/>
    <col min="509" max="509" width="9.42578125" style="23" customWidth="1"/>
    <col min="510" max="510" width="9.85546875" style="23" customWidth="1"/>
    <col min="511" max="512" width="13.7109375" style="23" customWidth="1"/>
    <col min="513" max="513" width="13.140625" style="23" customWidth="1"/>
    <col min="514" max="514" width="18.140625" style="23" customWidth="1"/>
    <col min="515" max="515" width="11.42578125" style="23" customWidth="1"/>
    <col min="516" max="516" width="16" style="23" customWidth="1"/>
    <col min="517" max="517" width="20.7109375" style="23" bestFit="1" customWidth="1"/>
    <col min="518" max="743" width="9.140625" style="23"/>
    <col min="744" max="744" width="4.28515625" style="23" customWidth="1"/>
    <col min="745" max="745" width="19.42578125" style="23" customWidth="1"/>
    <col min="746" max="746" width="10.85546875" style="23" customWidth="1"/>
    <col min="747" max="748" width="9" style="23" customWidth="1"/>
    <col min="749" max="750" width="5.5703125" style="23" customWidth="1"/>
    <col min="751" max="752" width="7.7109375" style="23" customWidth="1"/>
    <col min="753" max="754" width="7.5703125" style="23" customWidth="1"/>
    <col min="755" max="755" width="7.140625" style="23" customWidth="1"/>
    <col min="756" max="756" width="13" style="23" customWidth="1"/>
    <col min="757" max="757" width="11.28515625" style="23" customWidth="1"/>
    <col min="758" max="758" width="11" style="23" customWidth="1"/>
    <col min="759" max="759" width="17.140625" style="23" customWidth="1"/>
    <col min="760" max="760" width="0" style="23" hidden="1" customWidth="1"/>
    <col min="761" max="762" width="12.5703125" style="23" customWidth="1"/>
    <col min="763" max="763" width="15" style="23" customWidth="1"/>
    <col min="764" max="764" width="9.140625" style="23"/>
    <col min="765" max="765" width="9.42578125" style="23" customWidth="1"/>
    <col min="766" max="766" width="9.85546875" style="23" customWidth="1"/>
    <col min="767" max="768" width="13.7109375" style="23" customWidth="1"/>
    <col min="769" max="769" width="13.140625" style="23" customWidth="1"/>
    <col min="770" max="770" width="18.140625" style="23" customWidth="1"/>
    <col min="771" max="771" width="11.42578125" style="23" customWidth="1"/>
    <col min="772" max="772" width="16" style="23" customWidth="1"/>
    <col min="773" max="773" width="20.7109375" style="23" bestFit="1" customWidth="1"/>
    <col min="774" max="999" width="9.140625" style="23"/>
    <col min="1000" max="1000" width="4.28515625" style="23" customWidth="1"/>
    <col min="1001" max="1001" width="19.42578125" style="23" customWidth="1"/>
    <col min="1002" max="1002" width="10.85546875" style="23" customWidth="1"/>
    <col min="1003" max="1004" width="9" style="23" customWidth="1"/>
    <col min="1005" max="1006" width="5.5703125" style="23" customWidth="1"/>
    <col min="1007" max="1008" width="7.7109375" style="23" customWidth="1"/>
    <col min="1009" max="1010" width="7.5703125" style="23" customWidth="1"/>
    <col min="1011" max="1011" width="7.140625" style="23" customWidth="1"/>
    <col min="1012" max="1012" width="13" style="23" customWidth="1"/>
    <col min="1013" max="1013" width="11.28515625" style="23" customWidth="1"/>
    <col min="1014" max="1014" width="11" style="23" customWidth="1"/>
    <col min="1015" max="1015" width="17.140625" style="23" customWidth="1"/>
    <col min="1016" max="1016" width="0" style="23" hidden="1" customWidth="1"/>
    <col min="1017" max="1018" width="12.5703125" style="23" customWidth="1"/>
    <col min="1019" max="1019" width="15" style="23" customWidth="1"/>
    <col min="1020" max="1020" width="9.140625" style="23"/>
    <col min="1021" max="1021" width="9.42578125" style="23" customWidth="1"/>
    <col min="1022" max="1022" width="9.85546875" style="23" customWidth="1"/>
    <col min="1023" max="1024" width="13.7109375" style="23" customWidth="1"/>
    <col min="1025" max="1025" width="13.140625" style="23" customWidth="1"/>
    <col min="1026" max="1026" width="18.140625" style="23" customWidth="1"/>
    <col min="1027" max="1027" width="11.42578125" style="23" customWidth="1"/>
    <col min="1028" max="1028" width="16" style="23" customWidth="1"/>
    <col min="1029" max="1029" width="20.7109375" style="23" bestFit="1" customWidth="1"/>
    <col min="1030" max="1255" width="9.140625" style="23"/>
    <col min="1256" max="1256" width="4.28515625" style="23" customWidth="1"/>
    <col min="1257" max="1257" width="19.42578125" style="23" customWidth="1"/>
    <col min="1258" max="1258" width="10.85546875" style="23" customWidth="1"/>
    <col min="1259" max="1260" width="9" style="23" customWidth="1"/>
    <col min="1261" max="1262" width="5.5703125" style="23" customWidth="1"/>
    <col min="1263" max="1264" width="7.7109375" style="23" customWidth="1"/>
    <col min="1265" max="1266" width="7.5703125" style="23" customWidth="1"/>
    <col min="1267" max="1267" width="7.140625" style="23" customWidth="1"/>
    <col min="1268" max="1268" width="13" style="23" customWidth="1"/>
    <col min="1269" max="1269" width="11.28515625" style="23" customWidth="1"/>
    <col min="1270" max="1270" width="11" style="23" customWidth="1"/>
    <col min="1271" max="1271" width="17.140625" style="23" customWidth="1"/>
    <col min="1272" max="1272" width="0" style="23" hidden="1" customWidth="1"/>
    <col min="1273" max="1274" width="12.5703125" style="23" customWidth="1"/>
    <col min="1275" max="1275" width="15" style="23" customWidth="1"/>
    <col min="1276" max="1276" width="9.140625" style="23"/>
    <col min="1277" max="1277" width="9.42578125" style="23" customWidth="1"/>
    <col min="1278" max="1278" width="9.85546875" style="23" customWidth="1"/>
    <col min="1279" max="1280" width="13.7109375" style="23" customWidth="1"/>
    <col min="1281" max="1281" width="13.140625" style="23" customWidth="1"/>
    <col min="1282" max="1282" width="18.140625" style="23" customWidth="1"/>
    <col min="1283" max="1283" width="11.42578125" style="23" customWidth="1"/>
    <col min="1284" max="1284" width="16" style="23" customWidth="1"/>
    <col min="1285" max="1285" width="20.7109375" style="23" bestFit="1" customWidth="1"/>
    <col min="1286" max="1511" width="9.140625" style="23"/>
    <col min="1512" max="1512" width="4.28515625" style="23" customWidth="1"/>
    <col min="1513" max="1513" width="19.42578125" style="23" customWidth="1"/>
    <col min="1514" max="1514" width="10.85546875" style="23" customWidth="1"/>
    <col min="1515" max="1516" width="9" style="23" customWidth="1"/>
    <col min="1517" max="1518" width="5.5703125" style="23" customWidth="1"/>
    <col min="1519" max="1520" width="7.7109375" style="23" customWidth="1"/>
    <col min="1521" max="1522" width="7.5703125" style="23" customWidth="1"/>
    <col min="1523" max="1523" width="7.140625" style="23" customWidth="1"/>
    <col min="1524" max="1524" width="13" style="23" customWidth="1"/>
    <col min="1525" max="1525" width="11.28515625" style="23" customWidth="1"/>
    <col min="1526" max="1526" width="11" style="23" customWidth="1"/>
    <col min="1527" max="1527" width="17.140625" style="23" customWidth="1"/>
    <col min="1528" max="1528" width="0" style="23" hidden="1" customWidth="1"/>
    <col min="1529" max="1530" width="12.5703125" style="23" customWidth="1"/>
    <col min="1531" max="1531" width="15" style="23" customWidth="1"/>
    <col min="1532" max="1532" width="9.140625" style="23"/>
    <col min="1533" max="1533" width="9.42578125" style="23" customWidth="1"/>
    <col min="1534" max="1534" width="9.85546875" style="23" customWidth="1"/>
    <col min="1535" max="1536" width="13.7109375" style="23" customWidth="1"/>
    <col min="1537" max="1537" width="13.140625" style="23" customWidth="1"/>
    <col min="1538" max="1538" width="18.140625" style="23" customWidth="1"/>
    <col min="1539" max="1539" width="11.42578125" style="23" customWidth="1"/>
    <col min="1540" max="1540" width="16" style="23" customWidth="1"/>
    <col min="1541" max="1541" width="20.7109375" style="23" bestFit="1" customWidth="1"/>
    <col min="1542" max="1767" width="9.140625" style="23"/>
    <col min="1768" max="1768" width="4.28515625" style="23" customWidth="1"/>
    <col min="1769" max="1769" width="19.42578125" style="23" customWidth="1"/>
    <col min="1770" max="1770" width="10.85546875" style="23" customWidth="1"/>
    <col min="1771" max="1772" width="9" style="23" customWidth="1"/>
    <col min="1773" max="1774" width="5.5703125" style="23" customWidth="1"/>
    <col min="1775" max="1776" width="7.7109375" style="23" customWidth="1"/>
    <col min="1777" max="1778" width="7.5703125" style="23" customWidth="1"/>
    <col min="1779" max="1779" width="7.140625" style="23" customWidth="1"/>
    <col min="1780" max="1780" width="13" style="23" customWidth="1"/>
    <col min="1781" max="1781" width="11.28515625" style="23" customWidth="1"/>
    <col min="1782" max="1782" width="11" style="23" customWidth="1"/>
    <col min="1783" max="1783" width="17.140625" style="23" customWidth="1"/>
    <col min="1784" max="1784" width="0" style="23" hidden="1" customWidth="1"/>
    <col min="1785" max="1786" width="12.5703125" style="23" customWidth="1"/>
    <col min="1787" max="1787" width="15" style="23" customWidth="1"/>
    <col min="1788" max="1788" width="9.140625" style="23"/>
    <col min="1789" max="1789" width="9.42578125" style="23" customWidth="1"/>
    <col min="1790" max="1790" width="9.85546875" style="23" customWidth="1"/>
    <col min="1791" max="1792" width="13.7109375" style="23" customWidth="1"/>
    <col min="1793" max="1793" width="13.140625" style="23" customWidth="1"/>
    <col min="1794" max="1794" width="18.140625" style="23" customWidth="1"/>
    <col min="1795" max="1795" width="11.42578125" style="23" customWidth="1"/>
    <col min="1796" max="1796" width="16" style="23" customWidth="1"/>
    <col min="1797" max="1797" width="20.7109375" style="23" bestFit="1" customWidth="1"/>
    <col min="1798" max="2023" width="9.140625" style="23"/>
    <col min="2024" max="2024" width="4.28515625" style="23" customWidth="1"/>
    <col min="2025" max="2025" width="19.42578125" style="23" customWidth="1"/>
    <col min="2026" max="2026" width="10.85546875" style="23" customWidth="1"/>
    <col min="2027" max="2028" width="9" style="23" customWidth="1"/>
    <col min="2029" max="2030" width="5.5703125" style="23" customWidth="1"/>
    <col min="2031" max="2032" width="7.7109375" style="23" customWidth="1"/>
    <col min="2033" max="2034" width="7.5703125" style="23" customWidth="1"/>
    <col min="2035" max="2035" width="7.140625" style="23" customWidth="1"/>
    <col min="2036" max="2036" width="13" style="23" customWidth="1"/>
    <col min="2037" max="2037" width="11.28515625" style="23" customWidth="1"/>
    <col min="2038" max="2038" width="11" style="23" customWidth="1"/>
    <col min="2039" max="2039" width="17.140625" style="23" customWidth="1"/>
    <col min="2040" max="2040" width="0" style="23" hidden="1" customWidth="1"/>
    <col min="2041" max="2042" width="12.5703125" style="23" customWidth="1"/>
    <col min="2043" max="2043" width="15" style="23" customWidth="1"/>
    <col min="2044" max="2044" width="9.140625" style="23"/>
    <col min="2045" max="2045" width="9.42578125" style="23" customWidth="1"/>
    <col min="2046" max="2046" width="9.85546875" style="23" customWidth="1"/>
    <col min="2047" max="2048" width="13.7109375" style="23" customWidth="1"/>
    <col min="2049" max="2049" width="13.140625" style="23" customWidth="1"/>
    <col min="2050" max="2050" width="18.140625" style="23" customWidth="1"/>
    <col min="2051" max="2051" width="11.42578125" style="23" customWidth="1"/>
    <col min="2052" max="2052" width="16" style="23" customWidth="1"/>
    <col min="2053" max="2053" width="20.7109375" style="23" bestFit="1" customWidth="1"/>
    <col min="2054" max="2279" width="9.140625" style="23"/>
    <col min="2280" max="2280" width="4.28515625" style="23" customWidth="1"/>
    <col min="2281" max="2281" width="19.42578125" style="23" customWidth="1"/>
    <col min="2282" max="2282" width="10.85546875" style="23" customWidth="1"/>
    <col min="2283" max="2284" width="9" style="23" customWidth="1"/>
    <col min="2285" max="2286" width="5.5703125" style="23" customWidth="1"/>
    <col min="2287" max="2288" width="7.7109375" style="23" customWidth="1"/>
    <col min="2289" max="2290" width="7.5703125" style="23" customWidth="1"/>
    <col min="2291" max="2291" width="7.140625" style="23" customWidth="1"/>
    <col min="2292" max="2292" width="13" style="23" customWidth="1"/>
    <col min="2293" max="2293" width="11.28515625" style="23" customWidth="1"/>
    <col min="2294" max="2294" width="11" style="23" customWidth="1"/>
    <col min="2295" max="2295" width="17.140625" style="23" customWidth="1"/>
    <col min="2296" max="2296" width="0" style="23" hidden="1" customWidth="1"/>
    <col min="2297" max="2298" width="12.5703125" style="23" customWidth="1"/>
    <col min="2299" max="2299" width="15" style="23" customWidth="1"/>
    <col min="2300" max="2300" width="9.140625" style="23"/>
    <col min="2301" max="2301" width="9.42578125" style="23" customWidth="1"/>
    <col min="2302" max="2302" width="9.85546875" style="23" customWidth="1"/>
    <col min="2303" max="2304" width="13.7109375" style="23" customWidth="1"/>
    <col min="2305" max="2305" width="13.140625" style="23" customWidth="1"/>
    <col min="2306" max="2306" width="18.140625" style="23" customWidth="1"/>
    <col min="2307" max="2307" width="11.42578125" style="23" customWidth="1"/>
    <col min="2308" max="2308" width="16" style="23" customWidth="1"/>
    <col min="2309" max="2309" width="20.7109375" style="23" bestFit="1" customWidth="1"/>
    <col min="2310" max="2535" width="9.140625" style="23"/>
    <col min="2536" max="2536" width="4.28515625" style="23" customWidth="1"/>
    <col min="2537" max="2537" width="19.42578125" style="23" customWidth="1"/>
    <col min="2538" max="2538" width="10.85546875" style="23" customWidth="1"/>
    <col min="2539" max="2540" width="9" style="23" customWidth="1"/>
    <col min="2541" max="2542" width="5.5703125" style="23" customWidth="1"/>
    <col min="2543" max="2544" width="7.7109375" style="23" customWidth="1"/>
    <col min="2545" max="2546" width="7.5703125" style="23" customWidth="1"/>
    <col min="2547" max="2547" width="7.140625" style="23" customWidth="1"/>
    <col min="2548" max="2548" width="13" style="23" customWidth="1"/>
    <col min="2549" max="2549" width="11.28515625" style="23" customWidth="1"/>
    <col min="2550" max="2550" width="11" style="23" customWidth="1"/>
    <col min="2551" max="2551" width="17.140625" style="23" customWidth="1"/>
    <col min="2552" max="2552" width="0" style="23" hidden="1" customWidth="1"/>
    <col min="2553" max="2554" width="12.5703125" style="23" customWidth="1"/>
    <col min="2555" max="2555" width="15" style="23" customWidth="1"/>
    <col min="2556" max="2556" width="9.140625" style="23"/>
    <col min="2557" max="2557" width="9.42578125" style="23" customWidth="1"/>
    <col min="2558" max="2558" width="9.85546875" style="23" customWidth="1"/>
    <col min="2559" max="2560" width="13.7109375" style="23" customWidth="1"/>
    <col min="2561" max="2561" width="13.140625" style="23" customWidth="1"/>
    <col min="2562" max="2562" width="18.140625" style="23" customWidth="1"/>
    <col min="2563" max="2563" width="11.42578125" style="23" customWidth="1"/>
    <col min="2564" max="2564" width="16" style="23" customWidth="1"/>
    <col min="2565" max="2565" width="20.7109375" style="23" bestFit="1" customWidth="1"/>
    <col min="2566" max="2791" width="9.140625" style="23"/>
    <col min="2792" max="2792" width="4.28515625" style="23" customWidth="1"/>
    <col min="2793" max="2793" width="19.42578125" style="23" customWidth="1"/>
    <col min="2794" max="2794" width="10.85546875" style="23" customWidth="1"/>
    <col min="2795" max="2796" width="9" style="23" customWidth="1"/>
    <col min="2797" max="2798" width="5.5703125" style="23" customWidth="1"/>
    <col min="2799" max="2800" width="7.7109375" style="23" customWidth="1"/>
    <col min="2801" max="2802" width="7.5703125" style="23" customWidth="1"/>
    <col min="2803" max="2803" width="7.140625" style="23" customWidth="1"/>
    <col min="2804" max="2804" width="13" style="23" customWidth="1"/>
    <col min="2805" max="2805" width="11.28515625" style="23" customWidth="1"/>
    <col min="2806" max="2806" width="11" style="23" customWidth="1"/>
    <col min="2807" max="2807" width="17.140625" style="23" customWidth="1"/>
    <col min="2808" max="2808" width="0" style="23" hidden="1" customWidth="1"/>
    <col min="2809" max="2810" width="12.5703125" style="23" customWidth="1"/>
    <col min="2811" max="2811" width="15" style="23" customWidth="1"/>
    <col min="2812" max="2812" width="9.140625" style="23"/>
    <col min="2813" max="2813" width="9.42578125" style="23" customWidth="1"/>
    <col min="2814" max="2814" width="9.85546875" style="23" customWidth="1"/>
    <col min="2815" max="2816" width="13.7109375" style="23" customWidth="1"/>
    <col min="2817" max="2817" width="13.140625" style="23" customWidth="1"/>
    <col min="2818" max="2818" width="18.140625" style="23" customWidth="1"/>
    <col min="2819" max="2819" width="11.42578125" style="23" customWidth="1"/>
    <col min="2820" max="2820" width="16" style="23" customWidth="1"/>
    <col min="2821" max="2821" width="20.7109375" style="23" bestFit="1" customWidth="1"/>
    <col min="2822" max="3047" width="9.140625" style="23"/>
    <col min="3048" max="3048" width="4.28515625" style="23" customWidth="1"/>
    <col min="3049" max="3049" width="19.42578125" style="23" customWidth="1"/>
    <col min="3050" max="3050" width="10.85546875" style="23" customWidth="1"/>
    <col min="3051" max="3052" width="9" style="23" customWidth="1"/>
    <col min="3053" max="3054" width="5.5703125" style="23" customWidth="1"/>
    <col min="3055" max="3056" width="7.7109375" style="23" customWidth="1"/>
    <col min="3057" max="3058" width="7.5703125" style="23" customWidth="1"/>
    <col min="3059" max="3059" width="7.140625" style="23" customWidth="1"/>
    <col min="3060" max="3060" width="13" style="23" customWidth="1"/>
    <col min="3061" max="3061" width="11.28515625" style="23" customWidth="1"/>
    <col min="3062" max="3062" width="11" style="23" customWidth="1"/>
    <col min="3063" max="3063" width="17.140625" style="23" customWidth="1"/>
    <col min="3064" max="3064" width="0" style="23" hidden="1" customWidth="1"/>
    <col min="3065" max="3066" width="12.5703125" style="23" customWidth="1"/>
    <col min="3067" max="3067" width="15" style="23" customWidth="1"/>
    <col min="3068" max="3068" width="9.140625" style="23"/>
    <col min="3069" max="3069" width="9.42578125" style="23" customWidth="1"/>
    <col min="3070" max="3070" width="9.85546875" style="23" customWidth="1"/>
    <col min="3071" max="3072" width="13.7109375" style="23" customWidth="1"/>
    <col min="3073" max="3073" width="13.140625" style="23" customWidth="1"/>
    <col min="3074" max="3074" width="18.140625" style="23" customWidth="1"/>
    <col min="3075" max="3075" width="11.42578125" style="23" customWidth="1"/>
    <col min="3076" max="3076" width="16" style="23" customWidth="1"/>
    <col min="3077" max="3077" width="20.7109375" style="23" bestFit="1" customWidth="1"/>
    <col min="3078" max="3303" width="9.140625" style="23"/>
    <col min="3304" max="3304" width="4.28515625" style="23" customWidth="1"/>
    <col min="3305" max="3305" width="19.42578125" style="23" customWidth="1"/>
    <col min="3306" max="3306" width="10.85546875" style="23" customWidth="1"/>
    <col min="3307" max="3308" width="9" style="23" customWidth="1"/>
    <col min="3309" max="3310" width="5.5703125" style="23" customWidth="1"/>
    <col min="3311" max="3312" width="7.7109375" style="23" customWidth="1"/>
    <col min="3313" max="3314" width="7.5703125" style="23" customWidth="1"/>
    <col min="3315" max="3315" width="7.140625" style="23" customWidth="1"/>
    <col min="3316" max="3316" width="13" style="23" customWidth="1"/>
    <col min="3317" max="3317" width="11.28515625" style="23" customWidth="1"/>
    <col min="3318" max="3318" width="11" style="23" customWidth="1"/>
    <col min="3319" max="3319" width="17.140625" style="23" customWidth="1"/>
    <col min="3320" max="3320" width="0" style="23" hidden="1" customWidth="1"/>
    <col min="3321" max="3322" width="12.5703125" style="23" customWidth="1"/>
    <col min="3323" max="3323" width="15" style="23" customWidth="1"/>
    <col min="3324" max="3324" width="9.140625" style="23"/>
    <col min="3325" max="3325" width="9.42578125" style="23" customWidth="1"/>
    <col min="3326" max="3326" width="9.85546875" style="23" customWidth="1"/>
    <col min="3327" max="3328" width="13.7109375" style="23" customWidth="1"/>
    <col min="3329" max="3329" width="13.140625" style="23" customWidth="1"/>
    <col min="3330" max="3330" width="18.140625" style="23" customWidth="1"/>
    <col min="3331" max="3331" width="11.42578125" style="23" customWidth="1"/>
    <col min="3332" max="3332" width="16" style="23" customWidth="1"/>
    <col min="3333" max="3333" width="20.7109375" style="23" bestFit="1" customWidth="1"/>
    <col min="3334" max="3559" width="9.140625" style="23"/>
    <col min="3560" max="3560" width="4.28515625" style="23" customWidth="1"/>
    <col min="3561" max="3561" width="19.42578125" style="23" customWidth="1"/>
    <col min="3562" max="3562" width="10.85546875" style="23" customWidth="1"/>
    <col min="3563" max="3564" width="9" style="23" customWidth="1"/>
    <col min="3565" max="3566" width="5.5703125" style="23" customWidth="1"/>
    <col min="3567" max="3568" width="7.7109375" style="23" customWidth="1"/>
    <col min="3569" max="3570" width="7.5703125" style="23" customWidth="1"/>
    <col min="3571" max="3571" width="7.140625" style="23" customWidth="1"/>
    <col min="3572" max="3572" width="13" style="23" customWidth="1"/>
    <col min="3573" max="3573" width="11.28515625" style="23" customWidth="1"/>
    <col min="3574" max="3574" width="11" style="23" customWidth="1"/>
    <col min="3575" max="3575" width="17.140625" style="23" customWidth="1"/>
    <col min="3576" max="3576" width="0" style="23" hidden="1" customWidth="1"/>
    <col min="3577" max="3578" width="12.5703125" style="23" customWidth="1"/>
    <col min="3579" max="3579" width="15" style="23" customWidth="1"/>
    <col min="3580" max="3580" width="9.140625" style="23"/>
    <col min="3581" max="3581" width="9.42578125" style="23" customWidth="1"/>
    <col min="3582" max="3582" width="9.85546875" style="23" customWidth="1"/>
    <col min="3583" max="3584" width="13.7109375" style="23" customWidth="1"/>
    <col min="3585" max="3585" width="13.140625" style="23" customWidth="1"/>
    <col min="3586" max="3586" width="18.140625" style="23" customWidth="1"/>
    <col min="3587" max="3587" width="11.42578125" style="23" customWidth="1"/>
    <col min="3588" max="3588" width="16" style="23" customWidth="1"/>
    <col min="3589" max="3589" width="20.7109375" style="23" bestFit="1" customWidth="1"/>
    <col min="3590" max="3815" width="9.140625" style="23"/>
    <col min="3816" max="3816" width="4.28515625" style="23" customWidth="1"/>
    <col min="3817" max="3817" width="19.42578125" style="23" customWidth="1"/>
    <col min="3818" max="3818" width="10.85546875" style="23" customWidth="1"/>
    <col min="3819" max="3820" width="9" style="23" customWidth="1"/>
    <col min="3821" max="3822" width="5.5703125" style="23" customWidth="1"/>
    <col min="3823" max="3824" width="7.7109375" style="23" customWidth="1"/>
    <col min="3825" max="3826" width="7.5703125" style="23" customWidth="1"/>
    <col min="3827" max="3827" width="7.140625" style="23" customWidth="1"/>
    <col min="3828" max="3828" width="13" style="23" customWidth="1"/>
    <col min="3829" max="3829" width="11.28515625" style="23" customWidth="1"/>
    <col min="3830" max="3830" width="11" style="23" customWidth="1"/>
    <col min="3831" max="3831" width="17.140625" style="23" customWidth="1"/>
    <col min="3832" max="3832" width="0" style="23" hidden="1" customWidth="1"/>
    <col min="3833" max="3834" width="12.5703125" style="23" customWidth="1"/>
    <col min="3835" max="3835" width="15" style="23" customWidth="1"/>
    <col min="3836" max="3836" width="9.140625" style="23"/>
    <col min="3837" max="3837" width="9.42578125" style="23" customWidth="1"/>
    <col min="3838" max="3838" width="9.85546875" style="23" customWidth="1"/>
    <col min="3839" max="3840" width="13.7109375" style="23" customWidth="1"/>
    <col min="3841" max="3841" width="13.140625" style="23" customWidth="1"/>
    <col min="3842" max="3842" width="18.140625" style="23" customWidth="1"/>
    <col min="3843" max="3843" width="11.42578125" style="23" customWidth="1"/>
    <col min="3844" max="3844" width="16" style="23" customWidth="1"/>
    <col min="3845" max="3845" width="20.7109375" style="23" bestFit="1" customWidth="1"/>
    <col min="3846" max="4071" width="9.140625" style="23"/>
    <col min="4072" max="4072" width="4.28515625" style="23" customWidth="1"/>
    <col min="4073" max="4073" width="19.42578125" style="23" customWidth="1"/>
    <col min="4074" max="4074" width="10.85546875" style="23" customWidth="1"/>
    <col min="4075" max="4076" width="9" style="23" customWidth="1"/>
    <col min="4077" max="4078" width="5.5703125" style="23" customWidth="1"/>
    <col min="4079" max="4080" width="7.7109375" style="23" customWidth="1"/>
    <col min="4081" max="4082" width="7.5703125" style="23" customWidth="1"/>
    <col min="4083" max="4083" width="7.140625" style="23" customWidth="1"/>
    <col min="4084" max="4084" width="13" style="23" customWidth="1"/>
    <col min="4085" max="4085" width="11.28515625" style="23" customWidth="1"/>
    <col min="4086" max="4086" width="11" style="23" customWidth="1"/>
    <col min="4087" max="4087" width="17.140625" style="23" customWidth="1"/>
    <col min="4088" max="4088" width="0" style="23" hidden="1" customWidth="1"/>
    <col min="4089" max="4090" width="12.5703125" style="23" customWidth="1"/>
    <col min="4091" max="4091" width="15" style="23" customWidth="1"/>
    <col min="4092" max="4092" width="9.140625" style="23"/>
    <col min="4093" max="4093" width="9.42578125" style="23" customWidth="1"/>
    <col min="4094" max="4094" width="9.85546875" style="23" customWidth="1"/>
    <col min="4095" max="4096" width="13.7109375" style="23" customWidth="1"/>
    <col min="4097" max="4097" width="13.140625" style="23" customWidth="1"/>
    <col min="4098" max="4098" width="18.140625" style="23" customWidth="1"/>
    <col min="4099" max="4099" width="11.42578125" style="23" customWidth="1"/>
    <col min="4100" max="4100" width="16" style="23" customWidth="1"/>
    <col min="4101" max="4101" width="20.7109375" style="23" bestFit="1" customWidth="1"/>
    <col min="4102" max="4327" width="9.140625" style="23"/>
    <col min="4328" max="4328" width="4.28515625" style="23" customWidth="1"/>
    <col min="4329" max="4329" width="19.42578125" style="23" customWidth="1"/>
    <col min="4330" max="4330" width="10.85546875" style="23" customWidth="1"/>
    <col min="4331" max="4332" width="9" style="23" customWidth="1"/>
    <col min="4333" max="4334" width="5.5703125" style="23" customWidth="1"/>
    <col min="4335" max="4336" width="7.7109375" style="23" customWidth="1"/>
    <col min="4337" max="4338" width="7.5703125" style="23" customWidth="1"/>
    <col min="4339" max="4339" width="7.140625" style="23" customWidth="1"/>
    <col min="4340" max="4340" width="13" style="23" customWidth="1"/>
    <col min="4341" max="4341" width="11.28515625" style="23" customWidth="1"/>
    <col min="4342" max="4342" width="11" style="23" customWidth="1"/>
    <col min="4343" max="4343" width="17.140625" style="23" customWidth="1"/>
    <col min="4344" max="4344" width="0" style="23" hidden="1" customWidth="1"/>
    <col min="4345" max="4346" width="12.5703125" style="23" customWidth="1"/>
    <col min="4347" max="4347" width="15" style="23" customWidth="1"/>
    <col min="4348" max="4348" width="9.140625" style="23"/>
    <col min="4349" max="4349" width="9.42578125" style="23" customWidth="1"/>
    <col min="4350" max="4350" width="9.85546875" style="23" customWidth="1"/>
    <col min="4351" max="4352" width="13.7109375" style="23" customWidth="1"/>
    <col min="4353" max="4353" width="13.140625" style="23" customWidth="1"/>
    <col min="4354" max="4354" width="18.140625" style="23" customWidth="1"/>
    <col min="4355" max="4355" width="11.42578125" style="23" customWidth="1"/>
    <col min="4356" max="4356" width="16" style="23" customWidth="1"/>
    <col min="4357" max="4357" width="20.7109375" style="23" bestFit="1" customWidth="1"/>
    <col min="4358" max="4583" width="9.140625" style="23"/>
    <col min="4584" max="4584" width="4.28515625" style="23" customWidth="1"/>
    <col min="4585" max="4585" width="19.42578125" style="23" customWidth="1"/>
    <col min="4586" max="4586" width="10.85546875" style="23" customWidth="1"/>
    <col min="4587" max="4588" width="9" style="23" customWidth="1"/>
    <col min="4589" max="4590" width="5.5703125" style="23" customWidth="1"/>
    <col min="4591" max="4592" width="7.7109375" style="23" customWidth="1"/>
    <col min="4593" max="4594" width="7.5703125" style="23" customWidth="1"/>
    <col min="4595" max="4595" width="7.140625" style="23" customWidth="1"/>
    <col min="4596" max="4596" width="13" style="23" customWidth="1"/>
    <col min="4597" max="4597" width="11.28515625" style="23" customWidth="1"/>
    <col min="4598" max="4598" width="11" style="23" customWidth="1"/>
    <col min="4599" max="4599" width="17.140625" style="23" customWidth="1"/>
    <col min="4600" max="4600" width="0" style="23" hidden="1" customWidth="1"/>
    <col min="4601" max="4602" width="12.5703125" style="23" customWidth="1"/>
    <col min="4603" max="4603" width="15" style="23" customWidth="1"/>
    <col min="4604" max="4604" width="9.140625" style="23"/>
    <col min="4605" max="4605" width="9.42578125" style="23" customWidth="1"/>
    <col min="4606" max="4606" width="9.85546875" style="23" customWidth="1"/>
    <col min="4607" max="4608" width="13.7109375" style="23" customWidth="1"/>
    <col min="4609" max="4609" width="13.140625" style="23" customWidth="1"/>
    <col min="4610" max="4610" width="18.140625" style="23" customWidth="1"/>
    <col min="4611" max="4611" width="11.42578125" style="23" customWidth="1"/>
    <col min="4612" max="4612" width="16" style="23" customWidth="1"/>
    <col min="4613" max="4613" width="20.7109375" style="23" bestFit="1" customWidth="1"/>
    <col min="4614" max="4839" width="9.140625" style="23"/>
    <col min="4840" max="4840" width="4.28515625" style="23" customWidth="1"/>
    <col min="4841" max="4841" width="19.42578125" style="23" customWidth="1"/>
    <col min="4842" max="4842" width="10.85546875" style="23" customWidth="1"/>
    <col min="4843" max="4844" width="9" style="23" customWidth="1"/>
    <col min="4845" max="4846" width="5.5703125" style="23" customWidth="1"/>
    <col min="4847" max="4848" width="7.7109375" style="23" customWidth="1"/>
    <col min="4849" max="4850" width="7.5703125" style="23" customWidth="1"/>
    <col min="4851" max="4851" width="7.140625" style="23" customWidth="1"/>
    <col min="4852" max="4852" width="13" style="23" customWidth="1"/>
    <col min="4853" max="4853" width="11.28515625" style="23" customWidth="1"/>
    <col min="4854" max="4854" width="11" style="23" customWidth="1"/>
    <col min="4855" max="4855" width="17.140625" style="23" customWidth="1"/>
    <col min="4856" max="4856" width="0" style="23" hidden="1" customWidth="1"/>
    <col min="4857" max="4858" width="12.5703125" style="23" customWidth="1"/>
    <col min="4859" max="4859" width="15" style="23" customWidth="1"/>
    <col min="4860" max="4860" width="9.140625" style="23"/>
    <col min="4861" max="4861" width="9.42578125" style="23" customWidth="1"/>
    <col min="4862" max="4862" width="9.85546875" style="23" customWidth="1"/>
    <col min="4863" max="4864" width="13.7109375" style="23" customWidth="1"/>
    <col min="4865" max="4865" width="13.140625" style="23" customWidth="1"/>
    <col min="4866" max="4866" width="18.140625" style="23" customWidth="1"/>
    <col min="4867" max="4867" width="11.42578125" style="23" customWidth="1"/>
    <col min="4868" max="4868" width="16" style="23" customWidth="1"/>
    <col min="4869" max="4869" width="20.7109375" style="23" bestFit="1" customWidth="1"/>
    <col min="4870" max="5095" width="9.140625" style="23"/>
    <col min="5096" max="5096" width="4.28515625" style="23" customWidth="1"/>
    <col min="5097" max="5097" width="19.42578125" style="23" customWidth="1"/>
    <col min="5098" max="5098" width="10.85546875" style="23" customWidth="1"/>
    <col min="5099" max="5100" width="9" style="23" customWidth="1"/>
    <col min="5101" max="5102" width="5.5703125" style="23" customWidth="1"/>
    <col min="5103" max="5104" width="7.7109375" style="23" customWidth="1"/>
    <col min="5105" max="5106" width="7.5703125" style="23" customWidth="1"/>
    <col min="5107" max="5107" width="7.140625" style="23" customWidth="1"/>
    <col min="5108" max="5108" width="13" style="23" customWidth="1"/>
    <col min="5109" max="5109" width="11.28515625" style="23" customWidth="1"/>
    <col min="5110" max="5110" width="11" style="23" customWidth="1"/>
    <col min="5111" max="5111" width="17.140625" style="23" customWidth="1"/>
    <col min="5112" max="5112" width="0" style="23" hidden="1" customWidth="1"/>
    <col min="5113" max="5114" width="12.5703125" style="23" customWidth="1"/>
    <col min="5115" max="5115" width="15" style="23" customWidth="1"/>
    <col min="5116" max="5116" width="9.140625" style="23"/>
    <col min="5117" max="5117" width="9.42578125" style="23" customWidth="1"/>
    <col min="5118" max="5118" width="9.85546875" style="23" customWidth="1"/>
    <col min="5119" max="5120" width="13.7109375" style="23" customWidth="1"/>
    <col min="5121" max="5121" width="13.140625" style="23" customWidth="1"/>
    <col min="5122" max="5122" width="18.140625" style="23" customWidth="1"/>
    <col min="5123" max="5123" width="11.42578125" style="23" customWidth="1"/>
    <col min="5124" max="5124" width="16" style="23" customWidth="1"/>
    <col min="5125" max="5125" width="20.7109375" style="23" bestFit="1" customWidth="1"/>
    <col min="5126" max="5351" width="9.140625" style="23"/>
    <col min="5352" max="5352" width="4.28515625" style="23" customWidth="1"/>
    <col min="5353" max="5353" width="19.42578125" style="23" customWidth="1"/>
    <col min="5354" max="5354" width="10.85546875" style="23" customWidth="1"/>
    <col min="5355" max="5356" width="9" style="23" customWidth="1"/>
    <col min="5357" max="5358" width="5.5703125" style="23" customWidth="1"/>
    <col min="5359" max="5360" width="7.7109375" style="23" customWidth="1"/>
    <col min="5361" max="5362" width="7.5703125" style="23" customWidth="1"/>
    <col min="5363" max="5363" width="7.140625" style="23" customWidth="1"/>
    <col min="5364" max="5364" width="13" style="23" customWidth="1"/>
    <col min="5365" max="5365" width="11.28515625" style="23" customWidth="1"/>
    <col min="5366" max="5366" width="11" style="23" customWidth="1"/>
    <col min="5367" max="5367" width="17.140625" style="23" customWidth="1"/>
    <col min="5368" max="5368" width="0" style="23" hidden="1" customWidth="1"/>
    <col min="5369" max="5370" width="12.5703125" style="23" customWidth="1"/>
    <col min="5371" max="5371" width="15" style="23" customWidth="1"/>
    <col min="5372" max="5372" width="9.140625" style="23"/>
    <col min="5373" max="5373" width="9.42578125" style="23" customWidth="1"/>
    <col min="5374" max="5374" width="9.85546875" style="23" customWidth="1"/>
    <col min="5375" max="5376" width="13.7109375" style="23" customWidth="1"/>
    <col min="5377" max="5377" width="13.140625" style="23" customWidth="1"/>
    <col min="5378" max="5378" width="18.140625" style="23" customWidth="1"/>
    <col min="5379" max="5379" width="11.42578125" style="23" customWidth="1"/>
    <col min="5380" max="5380" width="16" style="23" customWidth="1"/>
    <col min="5381" max="5381" width="20.7109375" style="23" bestFit="1" customWidth="1"/>
    <col min="5382" max="5607" width="9.140625" style="23"/>
    <col min="5608" max="5608" width="4.28515625" style="23" customWidth="1"/>
    <col min="5609" max="5609" width="19.42578125" style="23" customWidth="1"/>
    <col min="5610" max="5610" width="10.85546875" style="23" customWidth="1"/>
    <col min="5611" max="5612" width="9" style="23" customWidth="1"/>
    <col min="5613" max="5614" width="5.5703125" style="23" customWidth="1"/>
    <col min="5615" max="5616" width="7.7109375" style="23" customWidth="1"/>
    <col min="5617" max="5618" width="7.5703125" style="23" customWidth="1"/>
    <col min="5619" max="5619" width="7.140625" style="23" customWidth="1"/>
    <col min="5620" max="5620" width="13" style="23" customWidth="1"/>
    <col min="5621" max="5621" width="11.28515625" style="23" customWidth="1"/>
    <col min="5622" max="5622" width="11" style="23" customWidth="1"/>
    <col min="5623" max="5623" width="17.140625" style="23" customWidth="1"/>
    <col min="5624" max="5624" width="0" style="23" hidden="1" customWidth="1"/>
    <col min="5625" max="5626" width="12.5703125" style="23" customWidth="1"/>
    <col min="5627" max="5627" width="15" style="23" customWidth="1"/>
    <col min="5628" max="5628" width="9.140625" style="23"/>
    <col min="5629" max="5629" width="9.42578125" style="23" customWidth="1"/>
    <col min="5630" max="5630" width="9.85546875" style="23" customWidth="1"/>
    <col min="5631" max="5632" width="13.7109375" style="23" customWidth="1"/>
    <col min="5633" max="5633" width="13.140625" style="23" customWidth="1"/>
    <col min="5634" max="5634" width="18.140625" style="23" customWidth="1"/>
    <col min="5635" max="5635" width="11.42578125" style="23" customWidth="1"/>
    <col min="5636" max="5636" width="16" style="23" customWidth="1"/>
    <col min="5637" max="5637" width="20.7109375" style="23" bestFit="1" customWidth="1"/>
    <col min="5638" max="5863" width="9.140625" style="23"/>
    <col min="5864" max="5864" width="4.28515625" style="23" customWidth="1"/>
    <col min="5865" max="5865" width="19.42578125" style="23" customWidth="1"/>
    <col min="5866" max="5866" width="10.85546875" style="23" customWidth="1"/>
    <col min="5867" max="5868" width="9" style="23" customWidth="1"/>
    <col min="5869" max="5870" width="5.5703125" style="23" customWidth="1"/>
    <col min="5871" max="5872" width="7.7109375" style="23" customWidth="1"/>
    <col min="5873" max="5874" width="7.5703125" style="23" customWidth="1"/>
    <col min="5875" max="5875" width="7.140625" style="23" customWidth="1"/>
    <col min="5876" max="5876" width="13" style="23" customWidth="1"/>
    <col min="5877" max="5877" width="11.28515625" style="23" customWidth="1"/>
    <col min="5878" max="5878" width="11" style="23" customWidth="1"/>
    <col min="5879" max="5879" width="17.140625" style="23" customWidth="1"/>
    <col min="5880" max="5880" width="0" style="23" hidden="1" customWidth="1"/>
    <col min="5881" max="5882" width="12.5703125" style="23" customWidth="1"/>
    <col min="5883" max="5883" width="15" style="23" customWidth="1"/>
    <col min="5884" max="5884" width="9.140625" style="23"/>
    <col min="5885" max="5885" width="9.42578125" style="23" customWidth="1"/>
    <col min="5886" max="5886" width="9.85546875" style="23" customWidth="1"/>
    <col min="5887" max="5888" width="13.7109375" style="23" customWidth="1"/>
    <col min="5889" max="5889" width="13.140625" style="23" customWidth="1"/>
    <col min="5890" max="5890" width="18.140625" style="23" customWidth="1"/>
    <col min="5891" max="5891" width="11.42578125" style="23" customWidth="1"/>
    <col min="5892" max="5892" width="16" style="23" customWidth="1"/>
    <col min="5893" max="5893" width="20.7109375" style="23" bestFit="1" customWidth="1"/>
    <col min="5894" max="6119" width="9.140625" style="23"/>
    <col min="6120" max="6120" width="4.28515625" style="23" customWidth="1"/>
    <col min="6121" max="6121" width="19.42578125" style="23" customWidth="1"/>
    <col min="6122" max="6122" width="10.85546875" style="23" customWidth="1"/>
    <col min="6123" max="6124" width="9" style="23" customWidth="1"/>
    <col min="6125" max="6126" width="5.5703125" style="23" customWidth="1"/>
    <col min="6127" max="6128" width="7.7109375" style="23" customWidth="1"/>
    <col min="6129" max="6130" width="7.5703125" style="23" customWidth="1"/>
    <col min="6131" max="6131" width="7.140625" style="23" customWidth="1"/>
    <col min="6132" max="6132" width="13" style="23" customWidth="1"/>
    <col min="6133" max="6133" width="11.28515625" style="23" customWidth="1"/>
    <col min="6134" max="6134" width="11" style="23" customWidth="1"/>
    <col min="6135" max="6135" width="17.140625" style="23" customWidth="1"/>
    <col min="6136" max="6136" width="0" style="23" hidden="1" customWidth="1"/>
    <col min="6137" max="6138" width="12.5703125" style="23" customWidth="1"/>
    <col min="6139" max="6139" width="15" style="23" customWidth="1"/>
    <col min="6140" max="6140" width="9.140625" style="23"/>
    <col min="6141" max="6141" width="9.42578125" style="23" customWidth="1"/>
    <col min="6142" max="6142" width="9.85546875" style="23" customWidth="1"/>
    <col min="6143" max="6144" width="13.7109375" style="23" customWidth="1"/>
    <col min="6145" max="6145" width="13.140625" style="23" customWidth="1"/>
    <col min="6146" max="6146" width="18.140625" style="23" customWidth="1"/>
    <col min="6147" max="6147" width="11.42578125" style="23" customWidth="1"/>
    <col min="6148" max="6148" width="16" style="23" customWidth="1"/>
    <col min="6149" max="6149" width="20.7109375" style="23" bestFit="1" customWidth="1"/>
    <col min="6150" max="6375" width="9.140625" style="23"/>
    <col min="6376" max="6376" width="4.28515625" style="23" customWidth="1"/>
    <col min="6377" max="6377" width="19.42578125" style="23" customWidth="1"/>
    <col min="6378" max="6378" width="10.85546875" style="23" customWidth="1"/>
    <col min="6379" max="6380" width="9" style="23" customWidth="1"/>
    <col min="6381" max="6382" width="5.5703125" style="23" customWidth="1"/>
    <col min="6383" max="6384" width="7.7109375" style="23" customWidth="1"/>
    <col min="6385" max="6386" width="7.5703125" style="23" customWidth="1"/>
    <col min="6387" max="6387" width="7.140625" style="23" customWidth="1"/>
    <col min="6388" max="6388" width="13" style="23" customWidth="1"/>
    <col min="6389" max="6389" width="11.28515625" style="23" customWidth="1"/>
    <col min="6390" max="6390" width="11" style="23" customWidth="1"/>
    <col min="6391" max="6391" width="17.140625" style="23" customWidth="1"/>
    <col min="6392" max="6392" width="0" style="23" hidden="1" customWidth="1"/>
    <col min="6393" max="6394" width="12.5703125" style="23" customWidth="1"/>
    <col min="6395" max="6395" width="15" style="23" customWidth="1"/>
    <col min="6396" max="6396" width="9.140625" style="23"/>
    <col min="6397" max="6397" width="9.42578125" style="23" customWidth="1"/>
    <col min="6398" max="6398" width="9.85546875" style="23" customWidth="1"/>
    <col min="6399" max="6400" width="13.7109375" style="23" customWidth="1"/>
    <col min="6401" max="6401" width="13.140625" style="23" customWidth="1"/>
    <col min="6402" max="6402" width="18.140625" style="23" customWidth="1"/>
    <col min="6403" max="6403" width="11.42578125" style="23" customWidth="1"/>
    <col min="6404" max="6404" width="16" style="23" customWidth="1"/>
    <col min="6405" max="6405" width="20.7109375" style="23" bestFit="1" customWidth="1"/>
    <col min="6406" max="6631" width="9.140625" style="23"/>
    <col min="6632" max="6632" width="4.28515625" style="23" customWidth="1"/>
    <col min="6633" max="6633" width="19.42578125" style="23" customWidth="1"/>
    <col min="6634" max="6634" width="10.85546875" style="23" customWidth="1"/>
    <col min="6635" max="6636" width="9" style="23" customWidth="1"/>
    <col min="6637" max="6638" width="5.5703125" style="23" customWidth="1"/>
    <col min="6639" max="6640" width="7.7109375" style="23" customWidth="1"/>
    <col min="6641" max="6642" width="7.5703125" style="23" customWidth="1"/>
    <col min="6643" max="6643" width="7.140625" style="23" customWidth="1"/>
    <col min="6644" max="6644" width="13" style="23" customWidth="1"/>
    <col min="6645" max="6645" width="11.28515625" style="23" customWidth="1"/>
    <col min="6646" max="6646" width="11" style="23" customWidth="1"/>
    <col min="6647" max="6647" width="17.140625" style="23" customWidth="1"/>
    <col min="6648" max="6648" width="0" style="23" hidden="1" customWidth="1"/>
    <col min="6649" max="6650" width="12.5703125" style="23" customWidth="1"/>
    <col min="6651" max="6651" width="15" style="23" customWidth="1"/>
    <col min="6652" max="6652" width="9.140625" style="23"/>
    <col min="6653" max="6653" width="9.42578125" style="23" customWidth="1"/>
    <col min="6654" max="6654" width="9.85546875" style="23" customWidth="1"/>
    <col min="6655" max="6656" width="13.7109375" style="23" customWidth="1"/>
    <col min="6657" max="6657" width="13.140625" style="23" customWidth="1"/>
    <col min="6658" max="6658" width="18.140625" style="23" customWidth="1"/>
    <col min="6659" max="6659" width="11.42578125" style="23" customWidth="1"/>
    <col min="6660" max="6660" width="16" style="23" customWidth="1"/>
    <col min="6661" max="6661" width="20.7109375" style="23" bestFit="1" customWidth="1"/>
    <col min="6662" max="6887" width="9.140625" style="23"/>
    <col min="6888" max="6888" width="4.28515625" style="23" customWidth="1"/>
    <col min="6889" max="6889" width="19.42578125" style="23" customWidth="1"/>
    <col min="6890" max="6890" width="10.85546875" style="23" customWidth="1"/>
    <col min="6891" max="6892" width="9" style="23" customWidth="1"/>
    <col min="6893" max="6894" width="5.5703125" style="23" customWidth="1"/>
    <col min="6895" max="6896" width="7.7109375" style="23" customWidth="1"/>
    <col min="6897" max="6898" width="7.5703125" style="23" customWidth="1"/>
    <col min="6899" max="6899" width="7.140625" style="23" customWidth="1"/>
    <col min="6900" max="6900" width="13" style="23" customWidth="1"/>
    <col min="6901" max="6901" width="11.28515625" style="23" customWidth="1"/>
    <col min="6902" max="6902" width="11" style="23" customWidth="1"/>
    <col min="6903" max="6903" width="17.140625" style="23" customWidth="1"/>
    <col min="6904" max="6904" width="0" style="23" hidden="1" customWidth="1"/>
    <col min="6905" max="6906" width="12.5703125" style="23" customWidth="1"/>
    <col min="6907" max="6907" width="15" style="23" customWidth="1"/>
    <col min="6908" max="6908" width="9.140625" style="23"/>
    <col min="6909" max="6909" width="9.42578125" style="23" customWidth="1"/>
    <col min="6910" max="6910" width="9.85546875" style="23" customWidth="1"/>
    <col min="6911" max="6912" width="13.7109375" style="23" customWidth="1"/>
    <col min="6913" max="6913" width="13.140625" style="23" customWidth="1"/>
    <col min="6914" max="6914" width="18.140625" style="23" customWidth="1"/>
    <col min="6915" max="6915" width="11.42578125" style="23" customWidth="1"/>
    <col min="6916" max="6916" width="16" style="23" customWidth="1"/>
    <col min="6917" max="6917" width="20.7109375" style="23" bestFit="1" customWidth="1"/>
    <col min="6918" max="7143" width="9.140625" style="23"/>
    <col min="7144" max="7144" width="4.28515625" style="23" customWidth="1"/>
    <col min="7145" max="7145" width="19.42578125" style="23" customWidth="1"/>
    <col min="7146" max="7146" width="10.85546875" style="23" customWidth="1"/>
    <col min="7147" max="7148" width="9" style="23" customWidth="1"/>
    <col min="7149" max="7150" width="5.5703125" style="23" customWidth="1"/>
    <col min="7151" max="7152" width="7.7109375" style="23" customWidth="1"/>
    <col min="7153" max="7154" width="7.5703125" style="23" customWidth="1"/>
    <col min="7155" max="7155" width="7.140625" style="23" customWidth="1"/>
    <col min="7156" max="7156" width="13" style="23" customWidth="1"/>
    <col min="7157" max="7157" width="11.28515625" style="23" customWidth="1"/>
    <col min="7158" max="7158" width="11" style="23" customWidth="1"/>
    <col min="7159" max="7159" width="17.140625" style="23" customWidth="1"/>
    <col min="7160" max="7160" width="0" style="23" hidden="1" customWidth="1"/>
    <col min="7161" max="7162" width="12.5703125" style="23" customWidth="1"/>
    <col min="7163" max="7163" width="15" style="23" customWidth="1"/>
    <col min="7164" max="7164" width="9.140625" style="23"/>
    <col min="7165" max="7165" width="9.42578125" style="23" customWidth="1"/>
    <col min="7166" max="7166" width="9.85546875" style="23" customWidth="1"/>
    <col min="7167" max="7168" width="13.7109375" style="23" customWidth="1"/>
    <col min="7169" max="7169" width="13.140625" style="23" customWidth="1"/>
    <col min="7170" max="7170" width="18.140625" style="23" customWidth="1"/>
    <col min="7171" max="7171" width="11.42578125" style="23" customWidth="1"/>
    <col min="7172" max="7172" width="16" style="23" customWidth="1"/>
    <col min="7173" max="7173" width="20.7109375" style="23" bestFit="1" customWidth="1"/>
    <col min="7174" max="7399" width="9.140625" style="23"/>
    <col min="7400" max="7400" width="4.28515625" style="23" customWidth="1"/>
    <col min="7401" max="7401" width="19.42578125" style="23" customWidth="1"/>
    <col min="7402" max="7402" width="10.85546875" style="23" customWidth="1"/>
    <col min="7403" max="7404" width="9" style="23" customWidth="1"/>
    <col min="7405" max="7406" width="5.5703125" style="23" customWidth="1"/>
    <col min="7407" max="7408" width="7.7109375" style="23" customWidth="1"/>
    <col min="7409" max="7410" width="7.5703125" style="23" customWidth="1"/>
    <col min="7411" max="7411" width="7.140625" style="23" customWidth="1"/>
    <col min="7412" max="7412" width="13" style="23" customWidth="1"/>
    <col min="7413" max="7413" width="11.28515625" style="23" customWidth="1"/>
    <col min="7414" max="7414" width="11" style="23" customWidth="1"/>
    <col min="7415" max="7415" width="17.140625" style="23" customWidth="1"/>
    <col min="7416" max="7416" width="0" style="23" hidden="1" customWidth="1"/>
    <col min="7417" max="7418" width="12.5703125" style="23" customWidth="1"/>
    <col min="7419" max="7419" width="15" style="23" customWidth="1"/>
    <col min="7420" max="7420" width="9.140625" style="23"/>
    <col min="7421" max="7421" width="9.42578125" style="23" customWidth="1"/>
    <col min="7422" max="7422" width="9.85546875" style="23" customWidth="1"/>
    <col min="7423" max="7424" width="13.7109375" style="23" customWidth="1"/>
    <col min="7425" max="7425" width="13.140625" style="23" customWidth="1"/>
    <col min="7426" max="7426" width="18.140625" style="23" customWidth="1"/>
    <col min="7427" max="7427" width="11.42578125" style="23" customWidth="1"/>
    <col min="7428" max="7428" width="16" style="23" customWidth="1"/>
    <col min="7429" max="7429" width="20.7109375" style="23" bestFit="1" customWidth="1"/>
    <col min="7430" max="7655" width="9.140625" style="23"/>
    <col min="7656" max="7656" width="4.28515625" style="23" customWidth="1"/>
    <col min="7657" max="7657" width="19.42578125" style="23" customWidth="1"/>
    <col min="7658" max="7658" width="10.85546875" style="23" customWidth="1"/>
    <col min="7659" max="7660" width="9" style="23" customWidth="1"/>
    <col min="7661" max="7662" width="5.5703125" style="23" customWidth="1"/>
    <col min="7663" max="7664" width="7.7109375" style="23" customWidth="1"/>
    <col min="7665" max="7666" width="7.5703125" style="23" customWidth="1"/>
    <col min="7667" max="7667" width="7.140625" style="23" customWidth="1"/>
    <col min="7668" max="7668" width="13" style="23" customWidth="1"/>
    <col min="7669" max="7669" width="11.28515625" style="23" customWidth="1"/>
    <col min="7670" max="7670" width="11" style="23" customWidth="1"/>
    <col min="7671" max="7671" width="17.140625" style="23" customWidth="1"/>
    <col min="7672" max="7672" width="0" style="23" hidden="1" customWidth="1"/>
    <col min="7673" max="7674" width="12.5703125" style="23" customWidth="1"/>
    <col min="7675" max="7675" width="15" style="23" customWidth="1"/>
    <col min="7676" max="7676" width="9.140625" style="23"/>
    <col min="7677" max="7677" width="9.42578125" style="23" customWidth="1"/>
    <col min="7678" max="7678" width="9.85546875" style="23" customWidth="1"/>
    <col min="7679" max="7680" width="13.7109375" style="23" customWidth="1"/>
    <col min="7681" max="7681" width="13.140625" style="23" customWidth="1"/>
    <col min="7682" max="7682" width="18.140625" style="23" customWidth="1"/>
    <col min="7683" max="7683" width="11.42578125" style="23" customWidth="1"/>
    <col min="7684" max="7684" width="16" style="23" customWidth="1"/>
    <col min="7685" max="7685" width="20.7109375" style="23" bestFit="1" customWidth="1"/>
    <col min="7686" max="7911" width="9.140625" style="23"/>
    <col min="7912" max="7912" width="4.28515625" style="23" customWidth="1"/>
    <col min="7913" max="7913" width="19.42578125" style="23" customWidth="1"/>
    <col min="7914" max="7914" width="10.85546875" style="23" customWidth="1"/>
    <col min="7915" max="7916" width="9" style="23" customWidth="1"/>
    <col min="7917" max="7918" width="5.5703125" style="23" customWidth="1"/>
    <col min="7919" max="7920" width="7.7109375" style="23" customWidth="1"/>
    <col min="7921" max="7922" width="7.5703125" style="23" customWidth="1"/>
    <col min="7923" max="7923" width="7.140625" style="23" customWidth="1"/>
    <col min="7924" max="7924" width="13" style="23" customWidth="1"/>
    <col min="7925" max="7925" width="11.28515625" style="23" customWidth="1"/>
    <col min="7926" max="7926" width="11" style="23" customWidth="1"/>
    <col min="7927" max="7927" width="17.140625" style="23" customWidth="1"/>
    <col min="7928" max="7928" width="0" style="23" hidden="1" customWidth="1"/>
    <col min="7929" max="7930" width="12.5703125" style="23" customWidth="1"/>
    <col min="7931" max="7931" width="15" style="23" customWidth="1"/>
    <col min="7932" max="7932" width="9.140625" style="23"/>
    <col min="7933" max="7933" width="9.42578125" style="23" customWidth="1"/>
    <col min="7934" max="7934" width="9.85546875" style="23" customWidth="1"/>
    <col min="7935" max="7936" width="13.7109375" style="23" customWidth="1"/>
    <col min="7937" max="7937" width="13.140625" style="23" customWidth="1"/>
    <col min="7938" max="7938" width="18.140625" style="23" customWidth="1"/>
    <col min="7939" max="7939" width="11.42578125" style="23" customWidth="1"/>
    <col min="7940" max="7940" width="16" style="23" customWidth="1"/>
    <col min="7941" max="7941" width="20.7109375" style="23" bestFit="1" customWidth="1"/>
    <col min="7942" max="8167" width="9.140625" style="23"/>
    <col min="8168" max="8168" width="4.28515625" style="23" customWidth="1"/>
    <col min="8169" max="8169" width="19.42578125" style="23" customWidth="1"/>
    <col min="8170" max="8170" width="10.85546875" style="23" customWidth="1"/>
    <col min="8171" max="8172" width="9" style="23" customWidth="1"/>
    <col min="8173" max="8174" width="5.5703125" style="23" customWidth="1"/>
    <col min="8175" max="8176" width="7.7109375" style="23" customWidth="1"/>
    <col min="8177" max="8178" width="7.5703125" style="23" customWidth="1"/>
    <col min="8179" max="8179" width="7.140625" style="23" customWidth="1"/>
    <col min="8180" max="8180" width="13" style="23" customWidth="1"/>
    <col min="8181" max="8181" width="11.28515625" style="23" customWidth="1"/>
    <col min="8182" max="8182" width="11" style="23" customWidth="1"/>
    <col min="8183" max="8183" width="17.140625" style="23" customWidth="1"/>
    <col min="8184" max="8184" width="0" style="23" hidden="1" customWidth="1"/>
    <col min="8185" max="8186" width="12.5703125" style="23" customWidth="1"/>
    <col min="8187" max="8187" width="15" style="23" customWidth="1"/>
    <col min="8188" max="8188" width="9.140625" style="23"/>
    <col min="8189" max="8189" width="9.42578125" style="23" customWidth="1"/>
    <col min="8190" max="8190" width="9.85546875" style="23" customWidth="1"/>
    <col min="8191" max="8192" width="13.7109375" style="23" customWidth="1"/>
    <col min="8193" max="8193" width="13.140625" style="23" customWidth="1"/>
    <col min="8194" max="8194" width="18.140625" style="23" customWidth="1"/>
    <col min="8195" max="8195" width="11.42578125" style="23" customWidth="1"/>
    <col min="8196" max="8196" width="16" style="23" customWidth="1"/>
    <col min="8197" max="8197" width="20.7109375" style="23" bestFit="1" customWidth="1"/>
    <col min="8198" max="8423" width="9.140625" style="23"/>
    <col min="8424" max="8424" width="4.28515625" style="23" customWidth="1"/>
    <col min="8425" max="8425" width="19.42578125" style="23" customWidth="1"/>
    <col min="8426" max="8426" width="10.85546875" style="23" customWidth="1"/>
    <col min="8427" max="8428" width="9" style="23" customWidth="1"/>
    <col min="8429" max="8430" width="5.5703125" style="23" customWidth="1"/>
    <col min="8431" max="8432" width="7.7109375" style="23" customWidth="1"/>
    <col min="8433" max="8434" width="7.5703125" style="23" customWidth="1"/>
    <col min="8435" max="8435" width="7.140625" style="23" customWidth="1"/>
    <col min="8436" max="8436" width="13" style="23" customWidth="1"/>
    <col min="8437" max="8437" width="11.28515625" style="23" customWidth="1"/>
    <col min="8438" max="8438" width="11" style="23" customWidth="1"/>
    <col min="8439" max="8439" width="17.140625" style="23" customWidth="1"/>
    <col min="8440" max="8440" width="0" style="23" hidden="1" customWidth="1"/>
    <col min="8441" max="8442" width="12.5703125" style="23" customWidth="1"/>
    <col min="8443" max="8443" width="15" style="23" customWidth="1"/>
    <col min="8444" max="8444" width="9.140625" style="23"/>
    <col min="8445" max="8445" width="9.42578125" style="23" customWidth="1"/>
    <col min="8446" max="8446" width="9.85546875" style="23" customWidth="1"/>
    <col min="8447" max="8448" width="13.7109375" style="23" customWidth="1"/>
    <col min="8449" max="8449" width="13.140625" style="23" customWidth="1"/>
    <col min="8450" max="8450" width="18.140625" style="23" customWidth="1"/>
    <col min="8451" max="8451" width="11.42578125" style="23" customWidth="1"/>
    <col min="8452" max="8452" width="16" style="23" customWidth="1"/>
    <col min="8453" max="8453" width="20.7109375" style="23" bestFit="1" customWidth="1"/>
    <col min="8454" max="8679" width="9.140625" style="23"/>
    <col min="8680" max="8680" width="4.28515625" style="23" customWidth="1"/>
    <col min="8681" max="8681" width="19.42578125" style="23" customWidth="1"/>
    <col min="8682" max="8682" width="10.85546875" style="23" customWidth="1"/>
    <col min="8683" max="8684" width="9" style="23" customWidth="1"/>
    <col min="8685" max="8686" width="5.5703125" style="23" customWidth="1"/>
    <col min="8687" max="8688" width="7.7109375" style="23" customWidth="1"/>
    <col min="8689" max="8690" width="7.5703125" style="23" customWidth="1"/>
    <col min="8691" max="8691" width="7.140625" style="23" customWidth="1"/>
    <col min="8692" max="8692" width="13" style="23" customWidth="1"/>
    <col min="8693" max="8693" width="11.28515625" style="23" customWidth="1"/>
    <col min="8694" max="8694" width="11" style="23" customWidth="1"/>
    <col min="8695" max="8695" width="17.140625" style="23" customWidth="1"/>
    <col min="8696" max="8696" width="0" style="23" hidden="1" customWidth="1"/>
    <col min="8697" max="8698" width="12.5703125" style="23" customWidth="1"/>
    <col min="8699" max="8699" width="15" style="23" customWidth="1"/>
    <col min="8700" max="8700" width="9.140625" style="23"/>
    <col min="8701" max="8701" width="9.42578125" style="23" customWidth="1"/>
    <col min="8702" max="8702" width="9.85546875" style="23" customWidth="1"/>
    <col min="8703" max="8704" width="13.7109375" style="23" customWidth="1"/>
    <col min="8705" max="8705" width="13.140625" style="23" customWidth="1"/>
    <col min="8706" max="8706" width="18.140625" style="23" customWidth="1"/>
    <col min="8707" max="8707" width="11.42578125" style="23" customWidth="1"/>
    <col min="8708" max="8708" width="16" style="23" customWidth="1"/>
    <col min="8709" max="8709" width="20.7109375" style="23" bestFit="1" customWidth="1"/>
    <col min="8710" max="8935" width="9.140625" style="23"/>
    <col min="8936" max="8936" width="4.28515625" style="23" customWidth="1"/>
    <col min="8937" max="8937" width="19.42578125" style="23" customWidth="1"/>
    <col min="8938" max="8938" width="10.85546875" style="23" customWidth="1"/>
    <col min="8939" max="8940" width="9" style="23" customWidth="1"/>
    <col min="8941" max="8942" width="5.5703125" style="23" customWidth="1"/>
    <col min="8943" max="8944" width="7.7109375" style="23" customWidth="1"/>
    <col min="8945" max="8946" width="7.5703125" style="23" customWidth="1"/>
    <col min="8947" max="8947" width="7.140625" style="23" customWidth="1"/>
    <col min="8948" max="8948" width="13" style="23" customWidth="1"/>
    <col min="8949" max="8949" width="11.28515625" style="23" customWidth="1"/>
    <col min="8950" max="8950" width="11" style="23" customWidth="1"/>
    <col min="8951" max="8951" width="17.140625" style="23" customWidth="1"/>
    <col min="8952" max="8952" width="0" style="23" hidden="1" customWidth="1"/>
    <col min="8953" max="8954" width="12.5703125" style="23" customWidth="1"/>
    <col min="8955" max="8955" width="15" style="23" customWidth="1"/>
    <col min="8956" max="8956" width="9.140625" style="23"/>
    <col min="8957" max="8957" width="9.42578125" style="23" customWidth="1"/>
    <col min="8958" max="8958" width="9.85546875" style="23" customWidth="1"/>
    <col min="8959" max="8960" width="13.7109375" style="23" customWidth="1"/>
    <col min="8961" max="8961" width="13.140625" style="23" customWidth="1"/>
    <col min="8962" max="8962" width="18.140625" style="23" customWidth="1"/>
    <col min="8963" max="8963" width="11.42578125" style="23" customWidth="1"/>
    <col min="8964" max="8964" width="16" style="23" customWidth="1"/>
    <col min="8965" max="8965" width="20.7109375" style="23" bestFit="1" customWidth="1"/>
    <col min="8966" max="9191" width="9.140625" style="23"/>
    <col min="9192" max="9192" width="4.28515625" style="23" customWidth="1"/>
    <col min="9193" max="9193" width="19.42578125" style="23" customWidth="1"/>
    <col min="9194" max="9194" width="10.85546875" style="23" customWidth="1"/>
    <col min="9195" max="9196" width="9" style="23" customWidth="1"/>
    <col min="9197" max="9198" width="5.5703125" style="23" customWidth="1"/>
    <col min="9199" max="9200" width="7.7109375" style="23" customWidth="1"/>
    <col min="9201" max="9202" width="7.5703125" style="23" customWidth="1"/>
    <col min="9203" max="9203" width="7.140625" style="23" customWidth="1"/>
    <col min="9204" max="9204" width="13" style="23" customWidth="1"/>
    <col min="9205" max="9205" width="11.28515625" style="23" customWidth="1"/>
    <col min="9206" max="9206" width="11" style="23" customWidth="1"/>
    <col min="9207" max="9207" width="17.140625" style="23" customWidth="1"/>
    <col min="9208" max="9208" width="0" style="23" hidden="1" customWidth="1"/>
    <col min="9209" max="9210" width="12.5703125" style="23" customWidth="1"/>
    <col min="9211" max="9211" width="15" style="23" customWidth="1"/>
    <col min="9212" max="9212" width="9.140625" style="23"/>
    <col min="9213" max="9213" width="9.42578125" style="23" customWidth="1"/>
    <col min="9214" max="9214" width="9.85546875" style="23" customWidth="1"/>
    <col min="9215" max="9216" width="13.7109375" style="23" customWidth="1"/>
    <col min="9217" max="9217" width="13.140625" style="23" customWidth="1"/>
    <col min="9218" max="9218" width="18.140625" style="23" customWidth="1"/>
    <col min="9219" max="9219" width="11.42578125" style="23" customWidth="1"/>
    <col min="9220" max="9220" width="16" style="23" customWidth="1"/>
    <col min="9221" max="9221" width="20.7109375" style="23" bestFit="1" customWidth="1"/>
    <col min="9222" max="9447" width="9.140625" style="23"/>
    <col min="9448" max="9448" width="4.28515625" style="23" customWidth="1"/>
    <col min="9449" max="9449" width="19.42578125" style="23" customWidth="1"/>
    <col min="9450" max="9450" width="10.85546875" style="23" customWidth="1"/>
    <col min="9451" max="9452" width="9" style="23" customWidth="1"/>
    <col min="9453" max="9454" width="5.5703125" style="23" customWidth="1"/>
    <col min="9455" max="9456" width="7.7109375" style="23" customWidth="1"/>
    <col min="9457" max="9458" width="7.5703125" style="23" customWidth="1"/>
    <col min="9459" max="9459" width="7.140625" style="23" customWidth="1"/>
    <col min="9460" max="9460" width="13" style="23" customWidth="1"/>
    <col min="9461" max="9461" width="11.28515625" style="23" customWidth="1"/>
    <col min="9462" max="9462" width="11" style="23" customWidth="1"/>
    <col min="9463" max="9463" width="17.140625" style="23" customWidth="1"/>
    <col min="9464" max="9464" width="0" style="23" hidden="1" customWidth="1"/>
    <col min="9465" max="9466" width="12.5703125" style="23" customWidth="1"/>
    <col min="9467" max="9467" width="15" style="23" customWidth="1"/>
    <col min="9468" max="9468" width="9.140625" style="23"/>
    <col min="9469" max="9469" width="9.42578125" style="23" customWidth="1"/>
    <col min="9470" max="9470" width="9.85546875" style="23" customWidth="1"/>
    <col min="9471" max="9472" width="13.7109375" style="23" customWidth="1"/>
    <col min="9473" max="9473" width="13.140625" style="23" customWidth="1"/>
    <col min="9474" max="9474" width="18.140625" style="23" customWidth="1"/>
    <col min="9475" max="9475" width="11.42578125" style="23" customWidth="1"/>
    <col min="9476" max="9476" width="16" style="23" customWidth="1"/>
    <col min="9477" max="9477" width="20.7109375" style="23" bestFit="1" customWidth="1"/>
    <col min="9478" max="9703" width="9.140625" style="23"/>
    <col min="9704" max="9704" width="4.28515625" style="23" customWidth="1"/>
    <col min="9705" max="9705" width="19.42578125" style="23" customWidth="1"/>
    <col min="9706" max="9706" width="10.85546875" style="23" customWidth="1"/>
    <col min="9707" max="9708" width="9" style="23" customWidth="1"/>
    <col min="9709" max="9710" width="5.5703125" style="23" customWidth="1"/>
    <col min="9711" max="9712" width="7.7109375" style="23" customWidth="1"/>
    <col min="9713" max="9714" width="7.5703125" style="23" customWidth="1"/>
    <col min="9715" max="9715" width="7.140625" style="23" customWidth="1"/>
    <col min="9716" max="9716" width="13" style="23" customWidth="1"/>
    <col min="9717" max="9717" width="11.28515625" style="23" customWidth="1"/>
    <col min="9718" max="9718" width="11" style="23" customWidth="1"/>
    <col min="9719" max="9719" width="17.140625" style="23" customWidth="1"/>
    <col min="9720" max="9720" width="0" style="23" hidden="1" customWidth="1"/>
    <col min="9721" max="9722" width="12.5703125" style="23" customWidth="1"/>
    <col min="9723" max="9723" width="15" style="23" customWidth="1"/>
    <col min="9724" max="9724" width="9.140625" style="23"/>
    <col min="9725" max="9725" width="9.42578125" style="23" customWidth="1"/>
    <col min="9726" max="9726" width="9.85546875" style="23" customWidth="1"/>
    <col min="9727" max="9728" width="13.7109375" style="23" customWidth="1"/>
    <col min="9729" max="9729" width="13.140625" style="23" customWidth="1"/>
    <col min="9730" max="9730" width="18.140625" style="23" customWidth="1"/>
    <col min="9731" max="9731" width="11.42578125" style="23" customWidth="1"/>
    <col min="9732" max="9732" width="16" style="23" customWidth="1"/>
    <col min="9733" max="9733" width="20.7109375" style="23" bestFit="1" customWidth="1"/>
    <col min="9734" max="9959" width="9.140625" style="23"/>
    <col min="9960" max="9960" width="4.28515625" style="23" customWidth="1"/>
    <col min="9961" max="9961" width="19.42578125" style="23" customWidth="1"/>
    <col min="9962" max="9962" width="10.85546875" style="23" customWidth="1"/>
    <col min="9963" max="9964" width="9" style="23" customWidth="1"/>
    <col min="9965" max="9966" width="5.5703125" style="23" customWidth="1"/>
    <col min="9967" max="9968" width="7.7109375" style="23" customWidth="1"/>
    <col min="9969" max="9970" width="7.5703125" style="23" customWidth="1"/>
    <col min="9971" max="9971" width="7.140625" style="23" customWidth="1"/>
    <col min="9972" max="9972" width="13" style="23" customWidth="1"/>
    <col min="9973" max="9973" width="11.28515625" style="23" customWidth="1"/>
    <col min="9974" max="9974" width="11" style="23" customWidth="1"/>
    <col min="9975" max="9975" width="17.140625" style="23" customWidth="1"/>
    <col min="9976" max="9976" width="0" style="23" hidden="1" customWidth="1"/>
    <col min="9977" max="9978" width="12.5703125" style="23" customWidth="1"/>
    <col min="9979" max="9979" width="15" style="23" customWidth="1"/>
    <col min="9980" max="9980" width="9.140625" style="23"/>
    <col min="9981" max="9981" width="9.42578125" style="23" customWidth="1"/>
    <col min="9982" max="9982" width="9.85546875" style="23" customWidth="1"/>
    <col min="9983" max="9984" width="13.7109375" style="23" customWidth="1"/>
    <col min="9985" max="9985" width="13.140625" style="23" customWidth="1"/>
    <col min="9986" max="9986" width="18.140625" style="23" customWidth="1"/>
    <col min="9987" max="9987" width="11.42578125" style="23" customWidth="1"/>
    <col min="9988" max="9988" width="16" style="23" customWidth="1"/>
    <col min="9989" max="9989" width="20.7109375" style="23" bestFit="1" customWidth="1"/>
    <col min="9990" max="10215" width="9.140625" style="23"/>
    <col min="10216" max="10216" width="4.28515625" style="23" customWidth="1"/>
    <col min="10217" max="10217" width="19.42578125" style="23" customWidth="1"/>
    <col min="10218" max="10218" width="10.85546875" style="23" customWidth="1"/>
    <col min="10219" max="10220" width="9" style="23" customWidth="1"/>
    <col min="10221" max="10222" width="5.5703125" style="23" customWidth="1"/>
    <col min="10223" max="10224" width="7.7109375" style="23" customWidth="1"/>
    <col min="10225" max="10226" width="7.5703125" style="23" customWidth="1"/>
    <col min="10227" max="10227" width="7.140625" style="23" customWidth="1"/>
    <col min="10228" max="10228" width="13" style="23" customWidth="1"/>
    <col min="10229" max="10229" width="11.28515625" style="23" customWidth="1"/>
    <col min="10230" max="10230" width="11" style="23" customWidth="1"/>
    <col min="10231" max="10231" width="17.140625" style="23" customWidth="1"/>
    <col min="10232" max="10232" width="0" style="23" hidden="1" customWidth="1"/>
    <col min="10233" max="10234" width="12.5703125" style="23" customWidth="1"/>
    <col min="10235" max="10235" width="15" style="23" customWidth="1"/>
    <col min="10236" max="10236" width="9.140625" style="23"/>
    <col min="10237" max="10237" width="9.42578125" style="23" customWidth="1"/>
    <col min="10238" max="10238" width="9.85546875" style="23" customWidth="1"/>
    <col min="10239" max="10240" width="13.7109375" style="23" customWidth="1"/>
    <col min="10241" max="10241" width="13.140625" style="23" customWidth="1"/>
    <col min="10242" max="10242" width="18.140625" style="23" customWidth="1"/>
    <col min="10243" max="10243" width="11.42578125" style="23" customWidth="1"/>
    <col min="10244" max="10244" width="16" style="23" customWidth="1"/>
    <col min="10245" max="10245" width="20.7109375" style="23" bestFit="1" customWidth="1"/>
    <col min="10246" max="10471" width="9.140625" style="23"/>
    <col min="10472" max="10472" width="4.28515625" style="23" customWidth="1"/>
    <col min="10473" max="10473" width="19.42578125" style="23" customWidth="1"/>
    <col min="10474" max="10474" width="10.85546875" style="23" customWidth="1"/>
    <col min="10475" max="10476" width="9" style="23" customWidth="1"/>
    <col min="10477" max="10478" width="5.5703125" style="23" customWidth="1"/>
    <col min="10479" max="10480" width="7.7109375" style="23" customWidth="1"/>
    <col min="10481" max="10482" width="7.5703125" style="23" customWidth="1"/>
    <col min="10483" max="10483" width="7.140625" style="23" customWidth="1"/>
    <col min="10484" max="10484" width="13" style="23" customWidth="1"/>
    <col min="10485" max="10485" width="11.28515625" style="23" customWidth="1"/>
    <col min="10486" max="10486" width="11" style="23" customWidth="1"/>
    <col min="10487" max="10487" width="17.140625" style="23" customWidth="1"/>
    <col min="10488" max="10488" width="0" style="23" hidden="1" customWidth="1"/>
    <col min="10489" max="10490" width="12.5703125" style="23" customWidth="1"/>
    <col min="10491" max="10491" width="15" style="23" customWidth="1"/>
    <col min="10492" max="10492" width="9.140625" style="23"/>
    <col min="10493" max="10493" width="9.42578125" style="23" customWidth="1"/>
    <col min="10494" max="10494" width="9.85546875" style="23" customWidth="1"/>
    <col min="10495" max="10496" width="13.7109375" style="23" customWidth="1"/>
    <col min="10497" max="10497" width="13.140625" style="23" customWidth="1"/>
    <col min="10498" max="10498" width="18.140625" style="23" customWidth="1"/>
    <col min="10499" max="10499" width="11.42578125" style="23" customWidth="1"/>
    <col min="10500" max="10500" width="16" style="23" customWidth="1"/>
    <col min="10501" max="10501" width="20.7109375" style="23" bestFit="1" customWidth="1"/>
    <col min="10502" max="10727" width="9.140625" style="23"/>
    <col min="10728" max="10728" width="4.28515625" style="23" customWidth="1"/>
    <col min="10729" max="10729" width="19.42578125" style="23" customWidth="1"/>
    <col min="10730" max="10730" width="10.85546875" style="23" customWidth="1"/>
    <col min="10731" max="10732" width="9" style="23" customWidth="1"/>
    <col min="10733" max="10734" width="5.5703125" style="23" customWidth="1"/>
    <col min="10735" max="10736" width="7.7109375" style="23" customWidth="1"/>
    <col min="10737" max="10738" width="7.5703125" style="23" customWidth="1"/>
    <col min="10739" max="10739" width="7.140625" style="23" customWidth="1"/>
    <col min="10740" max="10740" width="13" style="23" customWidth="1"/>
    <col min="10741" max="10741" width="11.28515625" style="23" customWidth="1"/>
    <col min="10742" max="10742" width="11" style="23" customWidth="1"/>
    <col min="10743" max="10743" width="17.140625" style="23" customWidth="1"/>
    <col min="10744" max="10744" width="0" style="23" hidden="1" customWidth="1"/>
    <col min="10745" max="10746" width="12.5703125" style="23" customWidth="1"/>
    <col min="10747" max="10747" width="15" style="23" customWidth="1"/>
    <col min="10748" max="10748" width="9.140625" style="23"/>
    <col min="10749" max="10749" width="9.42578125" style="23" customWidth="1"/>
    <col min="10750" max="10750" width="9.85546875" style="23" customWidth="1"/>
    <col min="10751" max="10752" width="13.7109375" style="23" customWidth="1"/>
    <col min="10753" max="10753" width="13.140625" style="23" customWidth="1"/>
    <col min="10754" max="10754" width="18.140625" style="23" customWidth="1"/>
    <col min="10755" max="10755" width="11.42578125" style="23" customWidth="1"/>
    <col min="10756" max="10756" width="16" style="23" customWidth="1"/>
    <col min="10757" max="10757" width="20.7109375" style="23" bestFit="1" customWidth="1"/>
    <col min="10758" max="10983" width="9.140625" style="23"/>
    <col min="10984" max="10984" width="4.28515625" style="23" customWidth="1"/>
    <col min="10985" max="10985" width="19.42578125" style="23" customWidth="1"/>
    <col min="10986" max="10986" width="10.85546875" style="23" customWidth="1"/>
    <col min="10987" max="10988" width="9" style="23" customWidth="1"/>
    <col min="10989" max="10990" width="5.5703125" style="23" customWidth="1"/>
    <col min="10991" max="10992" width="7.7109375" style="23" customWidth="1"/>
    <col min="10993" max="10994" width="7.5703125" style="23" customWidth="1"/>
    <col min="10995" max="10995" width="7.140625" style="23" customWidth="1"/>
    <col min="10996" max="10996" width="13" style="23" customWidth="1"/>
    <col min="10997" max="10997" width="11.28515625" style="23" customWidth="1"/>
    <col min="10998" max="10998" width="11" style="23" customWidth="1"/>
    <col min="10999" max="10999" width="17.140625" style="23" customWidth="1"/>
    <col min="11000" max="11000" width="0" style="23" hidden="1" customWidth="1"/>
    <col min="11001" max="11002" width="12.5703125" style="23" customWidth="1"/>
    <col min="11003" max="11003" width="15" style="23" customWidth="1"/>
    <col min="11004" max="11004" width="9.140625" style="23"/>
    <col min="11005" max="11005" width="9.42578125" style="23" customWidth="1"/>
    <col min="11006" max="11006" width="9.85546875" style="23" customWidth="1"/>
    <col min="11007" max="11008" width="13.7109375" style="23" customWidth="1"/>
    <col min="11009" max="11009" width="13.140625" style="23" customWidth="1"/>
    <col min="11010" max="11010" width="18.140625" style="23" customWidth="1"/>
    <col min="11011" max="11011" width="11.42578125" style="23" customWidth="1"/>
    <col min="11012" max="11012" width="16" style="23" customWidth="1"/>
    <col min="11013" max="11013" width="20.7109375" style="23" bestFit="1" customWidth="1"/>
    <col min="11014" max="11239" width="9.140625" style="23"/>
    <col min="11240" max="11240" width="4.28515625" style="23" customWidth="1"/>
    <col min="11241" max="11241" width="19.42578125" style="23" customWidth="1"/>
    <col min="11242" max="11242" width="10.85546875" style="23" customWidth="1"/>
    <col min="11243" max="11244" width="9" style="23" customWidth="1"/>
    <col min="11245" max="11246" width="5.5703125" style="23" customWidth="1"/>
    <col min="11247" max="11248" width="7.7109375" style="23" customWidth="1"/>
    <col min="11249" max="11250" width="7.5703125" style="23" customWidth="1"/>
    <col min="11251" max="11251" width="7.140625" style="23" customWidth="1"/>
    <col min="11252" max="11252" width="13" style="23" customWidth="1"/>
    <col min="11253" max="11253" width="11.28515625" style="23" customWidth="1"/>
    <col min="11254" max="11254" width="11" style="23" customWidth="1"/>
    <col min="11255" max="11255" width="17.140625" style="23" customWidth="1"/>
    <col min="11256" max="11256" width="0" style="23" hidden="1" customWidth="1"/>
    <col min="11257" max="11258" width="12.5703125" style="23" customWidth="1"/>
    <col min="11259" max="11259" width="15" style="23" customWidth="1"/>
    <col min="11260" max="11260" width="9.140625" style="23"/>
    <col min="11261" max="11261" width="9.42578125" style="23" customWidth="1"/>
    <col min="11262" max="11262" width="9.85546875" style="23" customWidth="1"/>
    <col min="11263" max="11264" width="13.7109375" style="23" customWidth="1"/>
    <col min="11265" max="11265" width="13.140625" style="23" customWidth="1"/>
    <col min="11266" max="11266" width="18.140625" style="23" customWidth="1"/>
    <col min="11267" max="11267" width="11.42578125" style="23" customWidth="1"/>
    <col min="11268" max="11268" width="16" style="23" customWidth="1"/>
    <col min="11269" max="11269" width="20.7109375" style="23" bestFit="1" customWidth="1"/>
    <col min="11270" max="11495" width="9.140625" style="23"/>
    <col min="11496" max="11496" width="4.28515625" style="23" customWidth="1"/>
    <col min="11497" max="11497" width="19.42578125" style="23" customWidth="1"/>
    <col min="11498" max="11498" width="10.85546875" style="23" customWidth="1"/>
    <col min="11499" max="11500" width="9" style="23" customWidth="1"/>
    <col min="11501" max="11502" width="5.5703125" style="23" customWidth="1"/>
    <col min="11503" max="11504" width="7.7109375" style="23" customWidth="1"/>
    <col min="11505" max="11506" width="7.5703125" style="23" customWidth="1"/>
    <col min="11507" max="11507" width="7.140625" style="23" customWidth="1"/>
    <col min="11508" max="11508" width="13" style="23" customWidth="1"/>
    <col min="11509" max="11509" width="11.28515625" style="23" customWidth="1"/>
    <col min="11510" max="11510" width="11" style="23" customWidth="1"/>
    <col min="11511" max="11511" width="17.140625" style="23" customWidth="1"/>
    <col min="11512" max="11512" width="0" style="23" hidden="1" customWidth="1"/>
    <col min="11513" max="11514" width="12.5703125" style="23" customWidth="1"/>
    <col min="11515" max="11515" width="15" style="23" customWidth="1"/>
    <col min="11516" max="11516" width="9.140625" style="23"/>
    <col min="11517" max="11517" width="9.42578125" style="23" customWidth="1"/>
    <col min="11518" max="11518" width="9.85546875" style="23" customWidth="1"/>
    <col min="11519" max="11520" width="13.7109375" style="23" customWidth="1"/>
    <col min="11521" max="11521" width="13.140625" style="23" customWidth="1"/>
    <col min="11522" max="11522" width="18.140625" style="23" customWidth="1"/>
    <col min="11523" max="11523" width="11.42578125" style="23" customWidth="1"/>
    <col min="11524" max="11524" width="16" style="23" customWidth="1"/>
    <col min="11525" max="11525" width="20.7109375" style="23" bestFit="1" customWidth="1"/>
    <col min="11526" max="11751" width="9.140625" style="23"/>
    <col min="11752" max="11752" width="4.28515625" style="23" customWidth="1"/>
    <col min="11753" max="11753" width="19.42578125" style="23" customWidth="1"/>
    <col min="11754" max="11754" width="10.85546875" style="23" customWidth="1"/>
    <col min="11755" max="11756" width="9" style="23" customWidth="1"/>
    <col min="11757" max="11758" width="5.5703125" style="23" customWidth="1"/>
    <col min="11759" max="11760" width="7.7109375" style="23" customWidth="1"/>
    <col min="11761" max="11762" width="7.5703125" style="23" customWidth="1"/>
    <col min="11763" max="11763" width="7.140625" style="23" customWidth="1"/>
    <col min="11764" max="11764" width="13" style="23" customWidth="1"/>
    <col min="11765" max="11765" width="11.28515625" style="23" customWidth="1"/>
    <col min="11766" max="11766" width="11" style="23" customWidth="1"/>
    <col min="11767" max="11767" width="17.140625" style="23" customWidth="1"/>
    <col min="11768" max="11768" width="0" style="23" hidden="1" customWidth="1"/>
    <col min="11769" max="11770" width="12.5703125" style="23" customWidth="1"/>
    <col min="11771" max="11771" width="15" style="23" customWidth="1"/>
    <col min="11772" max="11772" width="9.140625" style="23"/>
    <col min="11773" max="11773" width="9.42578125" style="23" customWidth="1"/>
    <col min="11774" max="11774" width="9.85546875" style="23" customWidth="1"/>
    <col min="11775" max="11776" width="13.7109375" style="23" customWidth="1"/>
    <col min="11777" max="11777" width="13.140625" style="23" customWidth="1"/>
    <col min="11778" max="11778" width="18.140625" style="23" customWidth="1"/>
    <col min="11779" max="11779" width="11.42578125" style="23" customWidth="1"/>
    <col min="11780" max="11780" width="16" style="23" customWidth="1"/>
    <col min="11781" max="11781" width="20.7109375" style="23" bestFit="1" customWidth="1"/>
    <col min="11782" max="12007" width="9.140625" style="23"/>
    <col min="12008" max="12008" width="4.28515625" style="23" customWidth="1"/>
    <col min="12009" max="12009" width="19.42578125" style="23" customWidth="1"/>
    <col min="12010" max="12010" width="10.85546875" style="23" customWidth="1"/>
    <col min="12011" max="12012" width="9" style="23" customWidth="1"/>
    <col min="12013" max="12014" width="5.5703125" style="23" customWidth="1"/>
    <col min="12015" max="12016" width="7.7109375" style="23" customWidth="1"/>
    <col min="12017" max="12018" width="7.5703125" style="23" customWidth="1"/>
    <col min="12019" max="12019" width="7.140625" style="23" customWidth="1"/>
    <col min="12020" max="12020" width="13" style="23" customWidth="1"/>
    <col min="12021" max="12021" width="11.28515625" style="23" customWidth="1"/>
    <col min="12022" max="12022" width="11" style="23" customWidth="1"/>
    <col min="12023" max="12023" width="17.140625" style="23" customWidth="1"/>
    <col min="12024" max="12024" width="0" style="23" hidden="1" customWidth="1"/>
    <col min="12025" max="12026" width="12.5703125" style="23" customWidth="1"/>
    <col min="12027" max="12027" width="15" style="23" customWidth="1"/>
    <col min="12028" max="12028" width="9.140625" style="23"/>
    <col min="12029" max="12029" width="9.42578125" style="23" customWidth="1"/>
    <col min="12030" max="12030" width="9.85546875" style="23" customWidth="1"/>
    <col min="12031" max="12032" width="13.7109375" style="23" customWidth="1"/>
    <col min="12033" max="12033" width="13.140625" style="23" customWidth="1"/>
    <col min="12034" max="12034" width="18.140625" style="23" customWidth="1"/>
    <col min="12035" max="12035" width="11.42578125" style="23" customWidth="1"/>
    <col min="12036" max="12036" width="16" style="23" customWidth="1"/>
    <col min="12037" max="12037" width="20.7109375" style="23" bestFit="1" customWidth="1"/>
    <col min="12038" max="12263" width="9.140625" style="23"/>
    <col min="12264" max="12264" width="4.28515625" style="23" customWidth="1"/>
    <col min="12265" max="12265" width="19.42578125" style="23" customWidth="1"/>
    <col min="12266" max="12266" width="10.85546875" style="23" customWidth="1"/>
    <col min="12267" max="12268" width="9" style="23" customWidth="1"/>
    <col min="12269" max="12270" width="5.5703125" style="23" customWidth="1"/>
    <col min="12271" max="12272" width="7.7109375" style="23" customWidth="1"/>
    <col min="12273" max="12274" width="7.5703125" style="23" customWidth="1"/>
    <col min="12275" max="12275" width="7.140625" style="23" customWidth="1"/>
    <col min="12276" max="12276" width="13" style="23" customWidth="1"/>
    <col min="12277" max="12277" width="11.28515625" style="23" customWidth="1"/>
    <col min="12278" max="12278" width="11" style="23" customWidth="1"/>
    <col min="12279" max="12279" width="17.140625" style="23" customWidth="1"/>
    <col min="12280" max="12280" width="0" style="23" hidden="1" customWidth="1"/>
    <col min="12281" max="12282" width="12.5703125" style="23" customWidth="1"/>
    <col min="12283" max="12283" width="15" style="23" customWidth="1"/>
    <col min="12284" max="12284" width="9.140625" style="23"/>
    <col min="12285" max="12285" width="9.42578125" style="23" customWidth="1"/>
    <col min="12286" max="12286" width="9.85546875" style="23" customWidth="1"/>
    <col min="12287" max="12288" width="13.7109375" style="23" customWidth="1"/>
    <col min="12289" max="12289" width="13.140625" style="23" customWidth="1"/>
    <col min="12290" max="12290" width="18.140625" style="23" customWidth="1"/>
    <col min="12291" max="12291" width="11.42578125" style="23" customWidth="1"/>
    <col min="12292" max="12292" width="16" style="23" customWidth="1"/>
    <col min="12293" max="12293" width="20.7109375" style="23" bestFit="1" customWidth="1"/>
    <col min="12294" max="12519" width="9.140625" style="23"/>
    <col min="12520" max="12520" width="4.28515625" style="23" customWidth="1"/>
    <col min="12521" max="12521" width="19.42578125" style="23" customWidth="1"/>
    <col min="12522" max="12522" width="10.85546875" style="23" customWidth="1"/>
    <col min="12523" max="12524" width="9" style="23" customWidth="1"/>
    <col min="12525" max="12526" width="5.5703125" style="23" customWidth="1"/>
    <col min="12527" max="12528" width="7.7109375" style="23" customWidth="1"/>
    <col min="12529" max="12530" width="7.5703125" style="23" customWidth="1"/>
    <col min="12531" max="12531" width="7.140625" style="23" customWidth="1"/>
    <col min="12532" max="12532" width="13" style="23" customWidth="1"/>
    <col min="12533" max="12533" width="11.28515625" style="23" customWidth="1"/>
    <col min="12534" max="12534" width="11" style="23" customWidth="1"/>
    <col min="12535" max="12535" width="17.140625" style="23" customWidth="1"/>
    <col min="12536" max="12536" width="0" style="23" hidden="1" customWidth="1"/>
    <col min="12537" max="12538" width="12.5703125" style="23" customWidth="1"/>
    <col min="12539" max="12539" width="15" style="23" customWidth="1"/>
    <col min="12540" max="12540" width="9.140625" style="23"/>
    <col min="12541" max="12541" width="9.42578125" style="23" customWidth="1"/>
    <col min="12542" max="12542" width="9.85546875" style="23" customWidth="1"/>
    <col min="12543" max="12544" width="13.7109375" style="23" customWidth="1"/>
    <col min="12545" max="12545" width="13.140625" style="23" customWidth="1"/>
    <col min="12546" max="12546" width="18.140625" style="23" customWidth="1"/>
    <col min="12547" max="12547" width="11.42578125" style="23" customWidth="1"/>
    <col min="12548" max="12548" width="16" style="23" customWidth="1"/>
    <col min="12549" max="12549" width="20.7109375" style="23" bestFit="1" customWidth="1"/>
    <col min="12550" max="12775" width="9.140625" style="23"/>
    <col min="12776" max="12776" width="4.28515625" style="23" customWidth="1"/>
    <col min="12777" max="12777" width="19.42578125" style="23" customWidth="1"/>
    <col min="12778" max="12778" width="10.85546875" style="23" customWidth="1"/>
    <col min="12779" max="12780" width="9" style="23" customWidth="1"/>
    <col min="12781" max="12782" width="5.5703125" style="23" customWidth="1"/>
    <col min="12783" max="12784" width="7.7109375" style="23" customWidth="1"/>
    <col min="12785" max="12786" width="7.5703125" style="23" customWidth="1"/>
    <col min="12787" max="12787" width="7.140625" style="23" customWidth="1"/>
    <col min="12788" max="12788" width="13" style="23" customWidth="1"/>
    <col min="12789" max="12789" width="11.28515625" style="23" customWidth="1"/>
    <col min="12790" max="12790" width="11" style="23" customWidth="1"/>
    <col min="12791" max="12791" width="17.140625" style="23" customWidth="1"/>
    <col min="12792" max="12792" width="0" style="23" hidden="1" customWidth="1"/>
    <col min="12793" max="12794" width="12.5703125" style="23" customWidth="1"/>
    <col min="12795" max="12795" width="15" style="23" customWidth="1"/>
    <col min="12796" max="12796" width="9.140625" style="23"/>
    <col min="12797" max="12797" width="9.42578125" style="23" customWidth="1"/>
    <col min="12798" max="12798" width="9.85546875" style="23" customWidth="1"/>
    <col min="12799" max="12800" width="13.7109375" style="23" customWidth="1"/>
    <col min="12801" max="12801" width="13.140625" style="23" customWidth="1"/>
    <col min="12802" max="12802" width="18.140625" style="23" customWidth="1"/>
    <col min="12803" max="12803" width="11.42578125" style="23" customWidth="1"/>
    <col min="12804" max="12804" width="16" style="23" customWidth="1"/>
    <col min="12805" max="12805" width="20.7109375" style="23" bestFit="1" customWidth="1"/>
    <col min="12806" max="13031" width="9.140625" style="23"/>
    <col min="13032" max="13032" width="4.28515625" style="23" customWidth="1"/>
    <col min="13033" max="13033" width="19.42578125" style="23" customWidth="1"/>
    <col min="13034" max="13034" width="10.85546875" style="23" customWidth="1"/>
    <col min="13035" max="13036" width="9" style="23" customWidth="1"/>
    <col min="13037" max="13038" width="5.5703125" style="23" customWidth="1"/>
    <col min="13039" max="13040" width="7.7109375" style="23" customWidth="1"/>
    <col min="13041" max="13042" width="7.5703125" style="23" customWidth="1"/>
    <col min="13043" max="13043" width="7.140625" style="23" customWidth="1"/>
    <col min="13044" max="13044" width="13" style="23" customWidth="1"/>
    <col min="13045" max="13045" width="11.28515625" style="23" customWidth="1"/>
    <col min="13046" max="13046" width="11" style="23" customWidth="1"/>
    <col min="13047" max="13047" width="17.140625" style="23" customWidth="1"/>
    <col min="13048" max="13048" width="0" style="23" hidden="1" customWidth="1"/>
    <col min="13049" max="13050" width="12.5703125" style="23" customWidth="1"/>
    <col min="13051" max="13051" width="15" style="23" customWidth="1"/>
    <col min="13052" max="13052" width="9.140625" style="23"/>
    <col min="13053" max="13053" width="9.42578125" style="23" customWidth="1"/>
    <col min="13054" max="13054" width="9.85546875" style="23" customWidth="1"/>
    <col min="13055" max="13056" width="13.7109375" style="23" customWidth="1"/>
    <col min="13057" max="13057" width="13.140625" style="23" customWidth="1"/>
    <col min="13058" max="13058" width="18.140625" style="23" customWidth="1"/>
    <col min="13059" max="13059" width="11.42578125" style="23" customWidth="1"/>
    <col min="13060" max="13060" width="16" style="23" customWidth="1"/>
    <col min="13061" max="13061" width="20.7109375" style="23" bestFit="1" customWidth="1"/>
    <col min="13062" max="13287" width="9.140625" style="23"/>
    <col min="13288" max="13288" width="4.28515625" style="23" customWidth="1"/>
    <col min="13289" max="13289" width="19.42578125" style="23" customWidth="1"/>
    <col min="13290" max="13290" width="10.85546875" style="23" customWidth="1"/>
    <col min="13291" max="13292" width="9" style="23" customWidth="1"/>
    <col min="13293" max="13294" width="5.5703125" style="23" customWidth="1"/>
    <col min="13295" max="13296" width="7.7109375" style="23" customWidth="1"/>
    <col min="13297" max="13298" width="7.5703125" style="23" customWidth="1"/>
    <col min="13299" max="13299" width="7.140625" style="23" customWidth="1"/>
    <col min="13300" max="13300" width="13" style="23" customWidth="1"/>
    <col min="13301" max="13301" width="11.28515625" style="23" customWidth="1"/>
    <col min="13302" max="13302" width="11" style="23" customWidth="1"/>
    <col min="13303" max="13303" width="17.140625" style="23" customWidth="1"/>
    <col min="13304" max="13304" width="0" style="23" hidden="1" customWidth="1"/>
    <col min="13305" max="13306" width="12.5703125" style="23" customWidth="1"/>
    <col min="13307" max="13307" width="15" style="23" customWidth="1"/>
    <col min="13308" max="13308" width="9.140625" style="23"/>
    <col min="13309" max="13309" width="9.42578125" style="23" customWidth="1"/>
    <col min="13310" max="13310" width="9.85546875" style="23" customWidth="1"/>
    <col min="13311" max="13312" width="13.7109375" style="23" customWidth="1"/>
    <col min="13313" max="13313" width="13.140625" style="23" customWidth="1"/>
    <col min="13314" max="13314" width="18.140625" style="23" customWidth="1"/>
    <col min="13315" max="13315" width="11.42578125" style="23" customWidth="1"/>
    <col min="13316" max="13316" width="16" style="23" customWidth="1"/>
    <col min="13317" max="13317" width="20.7109375" style="23" bestFit="1" customWidth="1"/>
    <col min="13318" max="13543" width="9.140625" style="23"/>
    <col min="13544" max="13544" width="4.28515625" style="23" customWidth="1"/>
    <col min="13545" max="13545" width="19.42578125" style="23" customWidth="1"/>
    <col min="13546" max="13546" width="10.85546875" style="23" customWidth="1"/>
    <col min="13547" max="13548" width="9" style="23" customWidth="1"/>
    <col min="13549" max="13550" width="5.5703125" style="23" customWidth="1"/>
    <col min="13551" max="13552" width="7.7109375" style="23" customWidth="1"/>
    <col min="13553" max="13554" width="7.5703125" style="23" customWidth="1"/>
    <col min="13555" max="13555" width="7.140625" style="23" customWidth="1"/>
    <col min="13556" max="13556" width="13" style="23" customWidth="1"/>
    <col min="13557" max="13557" width="11.28515625" style="23" customWidth="1"/>
    <col min="13558" max="13558" width="11" style="23" customWidth="1"/>
    <col min="13559" max="13559" width="17.140625" style="23" customWidth="1"/>
    <col min="13560" max="13560" width="0" style="23" hidden="1" customWidth="1"/>
    <col min="13561" max="13562" width="12.5703125" style="23" customWidth="1"/>
    <col min="13563" max="13563" width="15" style="23" customWidth="1"/>
    <col min="13564" max="13564" width="9.140625" style="23"/>
    <col min="13565" max="13565" width="9.42578125" style="23" customWidth="1"/>
    <col min="13566" max="13566" width="9.85546875" style="23" customWidth="1"/>
    <col min="13567" max="13568" width="13.7109375" style="23" customWidth="1"/>
    <col min="13569" max="13569" width="13.140625" style="23" customWidth="1"/>
    <col min="13570" max="13570" width="18.140625" style="23" customWidth="1"/>
    <col min="13571" max="13571" width="11.42578125" style="23" customWidth="1"/>
    <col min="13572" max="13572" width="16" style="23" customWidth="1"/>
    <col min="13573" max="13573" width="20.7109375" style="23" bestFit="1" customWidth="1"/>
    <col min="13574" max="13799" width="9.140625" style="23"/>
    <col min="13800" max="13800" width="4.28515625" style="23" customWidth="1"/>
    <col min="13801" max="13801" width="19.42578125" style="23" customWidth="1"/>
    <col min="13802" max="13802" width="10.85546875" style="23" customWidth="1"/>
    <col min="13803" max="13804" width="9" style="23" customWidth="1"/>
    <col min="13805" max="13806" width="5.5703125" style="23" customWidth="1"/>
    <col min="13807" max="13808" width="7.7109375" style="23" customWidth="1"/>
    <col min="13809" max="13810" width="7.5703125" style="23" customWidth="1"/>
    <col min="13811" max="13811" width="7.140625" style="23" customWidth="1"/>
    <col min="13812" max="13812" width="13" style="23" customWidth="1"/>
    <col min="13813" max="13813" width="11.28515625" style="23" customWidth="1"/>
    <col min="13814" max="13814" width="11" style="23" customWidth="1"/>
    <col min="13815" max="13815" width="17.140625" style="23" customWidth="1"/>
    <col min="13816" max="13816" width="0" style="23" hidden="1" customWidth="1"/>
    <col min="13817" max="13818" width="12.5703125" style="23" customWidth="1"/>
    <col min="13819" max="13819" width="15" style="23" customWidth="1"/>
    <col min="13820" max="13820" width="9.140625" style="23"/>
    <col min="13821" max="13821" width="9.42578125" style="23" customWidth="1"/>
    <col min="13822" max="13822" width="9.85546875" style="23" customWidth="1"/>
    <col min="13823" max="13824" width="13.7109375" style="23" customWidth="1"/>
    <col min="13825" max="13825" width="13.140625" style="23" customWidth="1"/>
    <col min="13826" max="13826" width="18.140625" style="23" customWidth="1"/>
    <col min="13827" max="13827" width="11.42578125" style="23" customWidth="1"/>
    <col min="13828" max="13828" width="16" style="23" customWidth="1"/>
    <col min="13829" max="13829" width="20.7109375" style="23" bestFit="1" customWidth="1"/>
    <col min="13830" max="14055" width="9.140625" style="23"/>
    <col min="14056" max="14056" width="4.28515625" style="23" customWidth="1"/>
    <col min="14057" max="14057" width="19.42578125" style="23" customWidth="1"/>
    <col min="14058" max="14058" width="10.85546875" style="23" customWidth="1"/>
    <col min="14059" max="14060" width="9" style="23" customWidth="1"/>
    <col min="14061" max="14062" width="5.5703125" style="23" customWidth="1"/>
    <col min="14063" max="14064" width="7.7109375" style="23" customWidth="1"/>
    <col min="14065" max="14066" width="7.5703125" style="23" customWidth="1"/>
    <col min="14067" max="14067" width="7.140625" style="23" customWidth="1"/>
    <col min="14068" max="14068" width="13" style="23" customWidth="1"/>
    <col min="14069" max="14069" width="11.28515625" style="23" customWidth="1"/>
    <col min="14070" max="14070" width="11" style="23" customWidth="1"/>
    <col min="14071" max="14071" width="17.140625" style="23" customWidth="1"/>
    <col min="14072" max="14072" width="0" style="23" hidden="1" customWidth="1"/>
    <col min="14073" max="14074" width="12.5703125" style="23" customWidth="1"/>
    <col min="14075" max="14075" width="15" style="23" customWidth="1"/>
    <col min="14076" max="14076" width="9.140625" style="23"/>
    <col min="14077" max="14077" width="9.42578125" style="23" customWidth="1"/>
    <col min="14078" max="14078" width="9.85546875" style="23" customWidth="1"/>
    <col min="14079" max="14080" width="13.7109375" style="23" customWidth="1"/>
    <col min="14081" max="14081" width="13.140625" style="23" customWidth="1"/>
    <col min="14082" max="14082" width="18.140625" style="23" customWidth="1"/>
    <col min="14083" max="14083" width="11.42578125" style="23" customWidth="1"/>
    <col min="14084" max="14084" width="16" style="23" customWidth="1"/>
    <col min="14085" max="14085" width="20.7109375" style="23" bestFit="1" customWidth="1"/>
    <col min="14086" max="14311" width="9.140625" style="23"/>
    <col min="14312" max="14312" width="4.28515625" style="23" customWidth="1"/>
    <col min="14313" max="14313" width="19.42578125" style="23" customWidth="1"/>
    <col min="14314" max="14314" width="10.85546875" style="23" customWidth="1"/>
    <col min="14315" max="14316" width="9" style="23" customWidth="1"/>
    <col min="14317" max="14318" width="5.5703125" style="23" customWidth="1"/>
    <col min="14319" max="14320" width="7.7109375" style="23" customWidth="1"/>
    <col min="14321" max="14322" width="7.5703125" style="23" customWidth="1"/>
    <col min="14323" max="14323" width="7.140625" style="23" customWidth="1"/>
    <col min="14324" max="14324" width="13" style="23" customWidth="1"/>
    <col min="14325" max="14325" width="11.28515625" style="23" customWidth="1"/>
    <col min="14326" max="14326" width="11" style="23" customWidth="1"/>
    <col min="14327" max="14327" width="17.140625" style="23" customWidth="1"/>
    <col min="14328" max="14328" width="0" style="23" hidden="1" customWidth="1"/>
    <col min="14329" max="14330" width="12.5703125" style="23" customWidth="1"/>
    <col min="14331" max="14331" width="15" style="23" customWidth="1"/>
    <col min="14332" max="14332" width="9.140625" style="23"/>
    <col min="14333" max="14333" width="9.42578125" style="23" customWidth="1"/>
    <col min="14334" max="14334" width="9.85546875" style="23" customWidth="1"/>
    <col min="14335" max="14336" width="13.7109375" style="23" customWidth="1"/>
    <col min="14337" max="14337" width="13.140625" style="23" customWidth="1"/>
    <col min="14338" max="14338" width="18.140625" style="23" customWidth="1"/>
    <col min="14339" max="14339" width="11.42578125" style="23" customWidth="1"/>
    <col min="14340" max="14340" width="16" style="23" customWidth="1"/>
    <col min="14341" max="14341" width="20.7109375" style="23" bestFit="1" customWidth="1"/>
    <col min="14342" max="14567" width="9.140625" style="23"/>
    <col min="14568" max="14568" width="4.28515625" style="23" customWidth="1"/>
    <col min="14569" max="14569" width="19.42578125" style="23" customWidth="1"/>
    <col min="14570" max="14570" width="10.85546875" style="23" customWidth="1"/>
    <col min="14571" max="14572" width="9" style="23" customWidth="1"/>
    <col min="14573" max="14574" width="5.5703125" style="23" customWidth="1"/>
    <col min="14575" max="14576" width="7.7109375" style="23" customWidth="1"/>
    <col min="14577" max="14578" width="7.5703125" style="23" customWidth="1"/>
    <col min="14579" max="14579" width="7.140625" style="23" customWidth="1"/>
    <col min="14580" max="14580" width="13" style="23" customWidth="1"/>
    <col min="14581" max="14581" width="11.28515625" style="23" customWidth="1"/>
    <col min="14582" max="14582" width="11" style="23" customWidth="1"/>
    <col min="14583" max="14583" width="17.140625" style="23" customWidth="1"/>
    <col min="14584" max="14584" width="0" style="23" hidden="1" customWidth="1"/>
    <col min="14585" max="14586" width="12.5703125" style="23" customWidth="1"/>
    <col min="14587" max="14587" width="15" style="23" customWidth="1"/>
    <col min="14588" max="14588" width="9.140625" style="23"/>
    <col min="14589" max="14589" width="9.42578125" style="23" customWidth="1"/>
    <col min="14590" max="14590" width="9.85546875" style="23" customWidth="1"/>
    <col min="14591" max="14592" width="13.7109375" style="23" customWidth="1"/>
    <col min="14593" max="14593" width="13.140625" style="23" customWidth="1"/>
    <col min="14594" max="14594" width="18.140625" style="23" customWidth="1"/>
    <col min="14595" max="14595" width="11.42578125" style="23" customWidth="1"/>
    <col min="14596" max="14596" width="16" style="23" customWidth="1"/>
    <col min="14597" max="14597" width="20.7109375" style="23" bestFit="1" customWidth="1"/>
    <col min="14598" max="14823" width="9.140625" style="23"/>
    <col min="14824" max="14824" width="4.28515625" style="23" customWidth="1"/>
    <col min="14825" max="14825" width="19.42578125" style="23" customWidth="1"/>
    <col min="14826" max="14826" width="10.85546875" style="23" customWidth="1"/>
    <col min="14827" max="14828" width="9" style="23" customWidth="1"/>
    <col min="14829" max="14830" width="5.5703125" style="23" customWidth="1"/>
    <col min="14831" max="14832" width="7.7109375" style="23" customWidth="1"/>
    <col min="14833" max="14834" width="7.5703125" style="23" customWidth="1"/>
    <col min="14835" max="14835" width="7.140625" style="23" customWidth="1"/>
    <col min="14836" max="14836" width="13" style="23" customWidth="1"/>
    <col min="14837" max="14837" width="11.28515625" style="23" customWidth="1"/>
    <col min="14838" max="14838" width="11" style="23" customWidth="1"/>
    <col min="14839" max="14839" width="17.140625" style="23" customWidth="1"/>
    <col min="14840" max="14840" width="0" style="23" hidden="1" customWidth="1"/>
    <col min="14841" max="14842" width="12.5703125" style="23" customWidth="1"/>
    <col min="14843" max="14843" width="15" style="23" customWidth="1"/>
    <col min="14844" max="14844" width="9.140625" style="23"/>
    <col min="14845" max="14845" width="9.42578125" style="23" customWidth="1"/>
    <col min="14846" max="14846" width="9.85546875" style="23" customWidth="1"/>
    <col min="14847" max="14848" width="13.7109375" style="23" customWidth="1"/>
    <col min="14849" max="14849" width="13.140625" style="23" customWidth="1"/>
    <col min="14850" max="14850" width="18.140625" style="23" customWidth="1"/>
    <col min="14851" max="14851" width="11.42578125" style="23" customWidth="1"/>
    <col min="14852" max="14852" width="16" style="23" customWidth="1"/>
    <col min="14853" max="14853" width="20.7109375" style="23" bestFit="1" customWidth="1"/>
    <col min="14854" max="15079" width="9.140625" style="23"/>
    <col min="15080" max="15080" width="4.28515625" style="23" customWidth="1"/>
    <col min="15081" max="15081" width="19.42578125" style="23" customWidth="1"/>
    <col min="15082" max="15082" width="10.85546875" style="23" customWidth="1"/>
    <col min="15083" max="15084" width="9" style="23" customWidth="1"/>
    <col min="15085" max="15086" width="5.5703125" style="23" customWidth="1"/>
    <col min="15087" max="15088" width="7.7109375" style="23" customWidth="1"/>
    <col min="15089" max="15090" width="7.5703125" style="23" customWidth="1"/>
    <col min="15091" max="15091" width="7.140625" style="23" customWidth="1"/>
    <col min="15092" max="15092" width="13" style="23" customWidth="1"/>
    <col min="15093" max="15093" width="11.28515625" style="23" customWidth="1"/>
    <col min="15094" max="15094" width="11" style="23" customWidth="1"/>
    <col min="15095" max="15095" width="17.140625" style="23" customWidth="1"/>
    <col min="15096" max="15096" width="0" style="23" hidden="1" customWidth="1"/>
    <col min="15097" max="15098" width="12.5703125" style="23" customWidth="1"/>
    <col min="15099" max="15099" width="15" style="23" customWidth="1"/>
    <col min="15100" max="15100" width="9.140625" style="23"/>
    <col min="15101" max="15101" width="9.42578125" style="23" customWidth="1"/>
    <col min="15102" max="15102" width="9.85546875" style="23" customWidth="1"/>
    <col min="15103" max="15104" width="13.7109375" style="23" customWidth="1"/>
    <col min="15105" max="15105" width="13.140625" style="23" customWidth="1"/>
    <col min="15106" max="15106" width="18.140625" style="23" customWidth="1"/>
    <col min="15107" max="15107" width="11.42578125" style="23" customWidth="1"/>
    <col min="15108" max="15108" width="16" style="23" customWidth="1"/>
    <col min="15109" max="15109" width="20.7109375" style="23" bestFit="1" customWidth="1"/>
    <col min="15110" max="15335" width="9.140625" style="23"/>
    <col min="15336" max="15336" width="4.28515625" style="23" customWidth="1"/>
    <col min="15337" max="15337" width="19.42578125" style="23" customWidth="1"/>
    <col min="15338" max="15338" width="10.85546875" style="23" customWidth="1"/>
    <col min="15339" max="15340" width="9" style="23" customWidth="1"/>
    <col min="15341" max="15342" width="5.5703125" style="23" customWidth="1"/>
    <col min="15343" max="15344" width="7.7109375" style="23" customWidth="1"/>
    <col min="15345" max="15346" width="7.5703125" style="23" customWidth="1"/>
    <col min="15347" max="15347" width="7.140625" style="23" customWidth="1"/>
    <col min="15348" max="15348" width="13" style="23" customWidth="1"/>
    <col min="15349" max="15349" width="11.28515625" style="23" customWidth="1"/>
    <col min="15350" max="15350" width="11" style="23" customWidth="1"/>
    <col min="15351" max="15351" width="17.140625" style="23" customWidth="1"/>
    <col min="15352" max="15352" width="0" style="23" hidden="1" customWidth="1"/>
    <col min="15353" max="15354" width="12.5703125" style="23" customWidth="1"/>
    <col min="15355" max="15355" width="15" style="23" customWidth="1"/>
    <col min="15356" max="15356" width="9.140625" style="23"/>
    <col min="15357" max="15357" width="9.42578125" style="23" customWidth="1"/>
    <col min="15358" max="15358" width="9.85546875" style="23" customWidth="1"/>
    <col min="15359" max="15360" width="13.7109375" style="23" customWidth="1"/>
    <col min="15361" max="15361" width="13.140625" style="23" customWidth="1"/>
    <col min="15362" max="15362" width="18.140625" style="23" customWidth="1"/>
    <col min="15363" max="15363" width="11.42578125" style="23" customWidth="1"/>
    <col min="15364" max="15364" width="16" style="23" customWidth="1"/>
    <col min="15365" max="15365" width="20.7109375" style="23" bestFit="1" customWidth="1"/>
    <col min="15366" max="15591" width="9.140625" style="23"/>
    <col min="15592" max="15592" width="4.28515625" style="23" customWidth="1"/>
    <col min="15593" max="15593" width="19.42578125" style="23" customWidth="1"/>
    <col min="15594" max="15594" width="10.85546875" style="23" customWidth="1"/>
    <col min="15595" max="15596" width="9" style="23" customWidth="1"/>
    <col min="15597" max="15598" width="5.5703125" style="23" customWidth="1"/>
    <col min="15599" max="15600" width="7.7109375" style="23" customWidth="1"/>
    <col min="15601" max="15602" width="7.5703125" style="23" customWidth="1"/>
    <col min="15603" max="15603" width="7.140625" style="23" customWidth="1"/>
    <col min="15604" max="15604" width="13" style="23" customWidth="1"/>
    <col min="15605" max="15605" width="11.28515625" style="23" customWidth="1"/>
    <col min="15606" max="15606" width="11" style="23" customWidth="1"/>
    <col min="15607" max="15607" width="17.140625" style="23" customWidth="1"/>
    <col min="15608" max="15608" width="0" style="23" hidden="1" customWidth="1"/>
    <col min="15609" max="15610" width="12.5703125" style="23" customWidth="1"/>
    <col min="15611" max="15611" width="15" style="23" customWidth="1"/>
    <col min="15612" max="15612" width="9.140625" style="23"/>
    <col min="15613" max="15613" width="9.42578125" style="23" customWidth="1"/>
    <col min="15614" max="15614" width="9.85546875" style="23" customWidth="1"/>
    <col min="15615" max="15616" width="13.7109375" style="23" customWidth="1"/>
    <col min="15617" max="15617" width="13.140625" style="23" customWidth="1"/>
    <col min="15618" max="15618" width="18.140625" style="23" customWidth="1"/>
    <col min="15619" max="15619" width="11.42578125" style="23" customWidth="1"/>
    <col min="15620" max="15620" width="16" style="23" customWidth="1"/>
    <col min="15621" max="15621" width="20.7109375" style="23" bestFit="1" customWidth="1"/>
    <col min="15622" max="15847" width="9.140625" style="23"/>
    <col min="15848" max="15848" width="4.28515625" style="23" customWidth="1"/>
    <col min="15849" max="15849" width="19.42578125" style="23" customWidth="1"/>
    <col min="15850" max="15850" width="10.85546875" style="23" customWidth="1"/>
    <col min="15851" max="15852" width="9" style="23" customWidth="1"/>
    <col min="15853" max="15854" width="5.5703125" style="23" customWidth="1"/>
    <col min="15855" max="15856" width="7.7109375" style="23" customWidth="1"/>
    <col min="15857" max="15858" width="7.5703125" style="23" customWidth="1"/>
    <col min="15859" max="15859" width="7.140625" style="23" customWidth="1"/>
    <col min="15860" max="15860" width="13" style="23" customWidth="1"/>
    <col min="15861" max="15861" width="11.28515625" style="23" customWidth="1"/>
    <col min="15862" max="15862" width="11" style="23" customWidth="1"/>
    <col min="15863" max="15863" width="17.140625" style="23" customWidth="1"/>
    <col min="15864" max="15864" width="0" style="23" hidden="1" customWidth="1"/>
    <col min="15865" max="15866" width="12.5703125" style="23" customWidth="1"/>
    <col min="15867" max="15867" width="15" style="23" customWidth="1"/>
    <col min="15868" max="15868" width="9.140625" style="23"/>
    <col min="15869" max="15869" width="9.42578125" style="23" customWidth="1"/>
    <col min="15870" max="15870" width="9.85546875" style="23" customWidth="1"/>
    <col min="15871" max="15872" width="13.7109375" style="23" customWidth="1"/>
    <col min="15873" max="15873" width="13.140625" style="23" customWidth="1"/>
    <col min="15874" max="15874" width="18.140625" style="23" customWidth="1"/>
    <col min="15875" max="15875" width="11.42578125" style="23" customWidth="1"/>
    <col min="15876" max="15876" width="16" style="23" customWidth="1"/>
    <col min="15877" max="15877" width="20.7109375" style="23" bestFit="1" customWidth="1"/>
    <col min="15878" max="16103" width="9.140625" style="23"/>
    <col min="16104" max="16104" width="4.28515625" style="23" customWidth="1"/>
    <col min="16105" max="16105" width="19.42578125" style="23" customWidth="1"/>
    <col min="16106" max="16106" width="10.85546875" style="23" customWidth="1"/>
    <col min="16107" max="16108" width="9" style="23" customWidth="1"/>
    <col min="16109" max="16110" width="5.5703125" style="23" customWidth="1"/>
    <col min="16111" max="16112" width="7.7109375" style="23" customWidth="1"/>
    <col min="16113" max="16114" width="7.5703125" style="23" customWidth="1"/>
    <col min="16115" max="16115" width="7.140625" style="23" customWidth="1"/>
    <col min="16116" max="16116" width="13" style="23" customWidth="1"/>
    <col min="16117" max="16117" width="11.28515625" style="23" customWidth="1"/>
    <col min="16118" max="16118" width="11" style="23" customWidth="1"/>
    <col min="16119" max="16119" width="17.140625" style="23" customWidth="1"/>
    <col min="16120" max="16120" width="0" style="23" hidden="1" customWidth="1"/>
    <col min="16121" max="16122" width="12.5703125" style="23" customWidth="1"/>
    <col min="16123" max="16123" width="15" style="23" customWidth="1"/>
    <col min="16124" max="16124" width="9.140625" style="23"/>
    <col min="16125" max="16125" width="9.42578125" style="23" customWidth="1"/>
    <col min="16126" max="16126" width="9.85546875" style="23" customWidth="1"/>
    <col min="16127" max="16128" width="13.7109375" style="23" customWidth="1"/>
    <col min="16129" max="16129" width="13.140625" style="23" customWidth="1"/>
    <col min="16130" max="16130" width="18.140625" style="23" customWidth="1"/>
    <col min="16131" max="16131" width="11.42578125" style="23" customWidth="1"/>
    <col min="16132" max="16132" width="16" style="23" customWidth="1"/>
    <col min="16133" max="16133" width="20.7109375" style="23" bestFit="1" customWidth="1"/>
    <col min="16134" max="16384" width="9.140625" style="23"/>
  </cols>
  <sheetData>
    <row r="1" spans="1:15" s="1" customFormat="1" ht="18.75" x14ac:dyDescent="0.3">
      <c r="B1" s="153" t="s">
        <v>0</v>
      </c>
      <c r="C1" s="153"/>
      <c r="D1" s="154"/>
      <c r="E1" s="154"/>
      <c r="F1" s="154"/>
      <c r="G1" s="130"/>
    </row>
    <row r="2" spans="1:15" s="1" customFormat="1" ht="18.75" x14ac:dyDescent="0.3">
      <c r="B2" s="153" t="s">
        <v>1</v>
      </c>
      <c r="C2" s="153"/>
      <c r="D2" s="155"/>
      <c r="E2" s="155"/>
      <c r="F2" s="155"/>
      <c r="G2" s="131"/>
    </row>
    <row r="3" spans="1:15" s="1" customFormat="1" ht="18.75" x14ac:dyDescent="0.3">
      <c r="A3" s="156"/>
      <c r="B3" s="156"/>
      <c r="C3" s="156"/>
      <c r="D3" s="156"/>
      <c r="E3" s="156"/>
      <c r="F3" s="156"/>
      <c r="G3" s="131"/>
    </row>
    <row r="4" spans="1:15" s="1" customFormat="1" ht="18.75" x14ac:dyDescent="0.3">
      <c r="A4" s="150" t="s">
        <v>265</v>
      </c>
      <c r="B4" s="150"/>
      <c r="C4" s="150"/>
      <c r="D4" s="150"/>
      <c r="E4" s="150"/>
      <c r="F4" s="150"/>
      <c r="G4" s="131"/>
    </row>
    <row r="5" spans="1:15" s="1" customFormat="1" ht="18.75" x14ac:dyDescent="0.3">
      <c r="A5" s="150" t="s">
        <v>263</v>
      </c>
      <c r="B5" s="150"/>
      <c r="C5" s="150"/>
      <c r="D5" s="150"/>
      <c r="E5" s="150"/>
      <c r="F5" s="150"/>
      <c r="G5" s="131"/>
    </row>
    <row r="6" spans="1:15" s="1" customFormat="1" ht="19.5" thickBot="1" x14ac:dyDescent="0.35">
      <c r="A6" s="150"/>
      <c r="B6" s="150"/>
      <c r="C6" s="150"/>
      <c r="D6" s="150"/>
      <c r="E6" s="150"/>
      <c r="F6" s="150"/>
      <c r="G6" s="131"/>
    </row>
    <row r="7" spans="1:15" s="3" customFormat="1" ht="75.75" customHeight="1" thickTop="1" x14ac:dyDescent="0.2">
      <c r="A7" s="132" t="s">
        <v>2</v>
      </c>
      <c r="B7" s="133" t="s">
        <v>235</v>
      </c>
      <c r="C7" s="133" t="s">
        <v>233</v>
      </c>
      <c r="D7" s="133" t="s">
        <v>259</v>
      </c>
      <c r="E7" s="133" t="s">
        <v>260</v>
      </c>
      <c r="F7" s="134" t="s">
        <v>234</v>
      </c>
      <c r="G7" s="2"/>
    </row>
    <row r="8" spans="1:15" s="3" customFormat="1" x14ac:dyDescent="0.2">
      <c r="A8" s="147" t="s">
        <v>3</v>
      </c>
      <c r="B8" s="148" t="s">
        <v>236</v>
      </c>
      <c r="C8" s="138"/>
      <c r="D8" s="5"/>
      <c r="E8" s="5"/>
      <c r="F8" s="6"/>
      <c r="G8" s="7"/>
    </row>
    <row r="9" spans="1:15" s="13" customFormat="1" ht="13.5" x14ac:dyDescent="0.25">
      <c r="A9" s="139">
        <v>1</v>
      </c>
      <c r="B9" s="140" t="s">
        <v>237</v>
      </c>
      <c r="C9" s="143">
        <v>3.33</v>
      </c>
      <c r="D9" s="10">
        <f>C9*1490000/23</f>
        <v>215726.08695652173</v>
      </c>
      <c r="E9" s="165">
        <f>D9*$H$9</f>
        <v>0</v>
      </c>
      <c r="F9" s="11"/>
      <c r="G9" s="12"/>
      <c r="H9" s="13">
        <v>0</v>
      </c>
    </row>
    <row r="10" spans="1:15" s="13" customFormat="1" ht="13.5" x14ac:dyDescent="0.25">
      <c r="A10" s="139">
        <v>2</v>
      </c>
      <c r="B10" s="140" t="s">
        <v>238</v>
      </c>
      <c r="C10" s="143">
        <v>4.0599999999999996</v>
      </c>
      <c r="D10" s="10">
        <f>C10*1490000/23</f>
        <v>263017.39130434778</v>
      </c>
      <c r="E10" s="165">
        <f t="shared" ref="E10:E26" si="0">D10*$H$9</f>
        <v>0</v>
      </c>
      <c r="F10" s="11"/>
      <c r="G10" s="12"/>
    </row>
    <row r="11" spans="1:15" s="13" customFormat="1" ht="13.5" x14ac:dyDescent="0.25">
      <c r="A11" s="139">
        <v>3</v>
      </c>
      <c r="B11" s="140" t="s">
        <v>239</v>
      </c>
      <c r="C11" s="143">
        <v>4.32</v>
      </c>
      <c r="D11" s="10">
        <f>C11*1490000/23</f>
        <v>279860.86956521741</v>
      </c>
      <c r="E11" s="165">
        <f t="shared" si="0"/>
        <v>0</v>
      </c>
      <c r="F11" s="11"/>
      <c r="G11" s="12"/>
    </row>
    <row r="12" spans="1:15" s="13" customFormat="1" ht="13.5" x14ac:dyDescent="0.25">
      <c r="A12" s="139">
        <v>4</v>
      </c>
      <c r="B12" s="140" t="s">
        <v>240</v>
      </c>
      <c r="C12" s="143">
        <v>3.33</v>
      </c>
      <c r="D12" s="10">
        <f>C12*1490000/23</f>
        <v>215726.08695652173</v>
      </c>
      <c r="E12" s="165">
        <f t="shared" si="0"/>
        <v>0</v>
      </c>
      <c r="F12" s="11"/>
      <c r="G12" s="12"/>
    </row>
    <row r="13" spans="1:15" s="13" customFormat="1" ht="13.5" x14ac:dyDescent="0.25">
      <c r="A13" s="139">
        <v>5</v>
      </c>
      <c r="B13" s="140" t="s">
        <v>241</v>
      </c>
      <c r="C13" s="143">
        <v>2.86</v>
      </c>
      <c r="D13" s="10">
        <f>C13*1490000/23</f>
        <v>185278.26086956522</v>
      </c>
      <c r="E13" s="165">
        <f t="shared" si="0"/>
        <v>0</v>
      </c>
      <c r="F13" s="11"/>
      <c r="G13" s="14"/>
    </row>
    <row r="14" spans="1:15" s="13" customFormat="1" ht="16.5" thickBot="1" x14ac:dyDescent="0.3">
      <c r="A14" s="141" t="s">
        <v>11</v>
      </c>
      <c r="B14" s="142" t="s">
        <v>242</v>
      </c>
      <c r="C14" s="143"/>
      <c r="D14" s="10"/>
      <c r="E14" s="165"/>
      <c r="F14" s="17"/>
      <c r="G14" s="18">
        <f t="shared" ref="G14" si="1">SUM(G9:G13)</f>
        <v>0</v>
      </c>
      <c r="H14" s="144"/>
      <c r="I14" s="145"/>
      <c r="J14" s="145"/>
      <c r="K14" s="145"/>
      <c r="L14" s="145"/>
      <c r="M14" s="145"/>
      <c r="N14" s="145"/>
      <c r="O14" s="146"/>
    </row>
    <row r="15" spans="1:15" s="3" customFormat="1" ht="14.25" thickTop="1" x14ac:dyDescent="0.25">
      <c r="A15" s="139">
        <v>6</v>
      </c>
      <c r="B15" s="175" t="s">
        <v>243</v>
      </c>
      <c r="C15" s="143">
        <v>2.67</v>
      </c>
      <c r="D15" s="10">
        <f t="shared" ref="D15:D26" si="2">C15*1490000/23</f>
        <v>172969.5652173913</v>
      </c>
      <c r="E15" s="165">
        <f t="shared" si="0"/>
        <v>0</v>
      </c>
      <c r="F15" s="6"/>
      <c r="G15" s="7"/>
    </row>
    <row r="16" spans="1:15" s="13" customFormat="1" ht="13.5" x14ac:dyDescent="0.25">
      <c r="A16" s="139">
        <v>7</v>
      </c>
      <c r="B16" s="175" t="s">
        <v>244</v>
      </c>
      <c r="C16" s="143">
        <v>2.67</v>
      </c>
      <c r="D16" s="10">
        <f t="shared" si="2"/>
        <v>172969.5652173913</v>
      </c>
      <c r="E16" s="165">
        <f t="shared" si="0"/>
        <v>0</v>
      </c>
      <c r="F16" s="11"/>
      <c r="G16" s="12"/>
    </row>
    <row r="17" spans="1:15" s="13" customFormat="1" ht="13.5" x14ac:dyDescent="0.25">
      <c r="A17" s="139">
        <v>8</v>
      </c>
      <c r="B17" s="175" t="s">
        <v>245</v>
      </c>
      <c r="C17" s="143">
        <v>2.66</v>
      </c>
      <c r="D17" s="10">
        <f t="shared" si="2"/>
        <v>172321.73913043478</v>
      </c>
      <c r="E17" s="165">
        <f t="shared" si="0"/>
        <v>0</v>
      </c>
      <c r="F17" s="11"/>
      <c r="G17" s="12"/>
    </row>
    <row r="18" spans="1:15" s="13" customFormat="1" ht="13.5" x14ac:dyDescent="0.25">
      <c r="A18" s="139">
        <v>9</v>
      </c>
      <c r="B18" s="175" t="s">
        <v>246</v>
      </c>
      <c r="C18" s="149">
        <v>2.66</v>
      </c>
      <c r="D18" s="10">
        <f t="shared" si="2"/>
        <v>172321.73913043478</v>
      </c>
      <c r="E18" s="165">
        <f t="shared" si="0"/>
        <v>0</v>
      </c>
      <c r="F18" s="11"/>
      <c r="G18" s="12"/>
    </row>
    <row r="19" spans="1:15" s="13" customFormat="1" ht="13.5" x14ac:dyDescent="0.25">
      <c r="A19" s="139">
        <v>10</v>
      </c>
      <c r="B19" s="140" t="s">
        <v>247</v>
      </c>
      <c r="C19" s="143">
        <v>2.46</v>
      </c>
      <c r="D19" s="10">
        <f t="shared" si="2"/>
        <v>159365.21739130435</v>
      </c>
      <c r="E19" s="165">
        <f t="shared" si="0"/>
        <v>0</v>
      </c>
      <c r="F19" s="11"/>
      <c r="G19" s="21"/>
    </row>
    <row r="20" spans="1:15" s="13" customFormat="1" ht="13.5" x14ac:dyDescent="0.25">
      <c r="A20" s="139">
        <v>11</v>
      </c>
      <c r="B20" s="140" t="s">
        <v>248</v>
      </c>
      <c r="C20" s="143">
        <v>2.46</v>
      </c>
      <c r="D20" s="10">
        <f t="shared" si="2"/>
        <v>159365.21739130435</v>
      </c>
      <c r="E20" s="165">
        <f t="shared" si="0"/>
        <v>0</v>
      </c>
      <c r="F20" s="11"/>
      <c r="G20" s="21"/>
    </row>
    <row r="21" spans="1:15" s="13" customFormat="1" ht="13.5" x14ac:dyDescent="0.25">
      <c r="A21" s="139">
        <v>12</v>
      </c>
      <c r="B21" s="140" t="s">
        <v>249</v>
      </c>
      <c r="C21" s="143">
        <v>2.2599999999999998</v>
      </c>
      <c r="D21" s="10">
        <f t="shared" si="2"/>
        <v>146408.69565217389</v>
      </c>
      <c r="E21" s="165">
        <f t="shared" si="0"/>
        <v>0</v>
      </c>
      <c r="F21" s="11"/>
      <c r="G21" s="14"/>
    </row>
    <row r="22" spans="1:15" s="13" customFormat="1" ht="16.5" thickBot="1" x14ac:dyDescent="0.3">
      <c r="A22" s="139">
        <v>13</v>
      </c>
      <c r="B22" s="140" t="s">
        <v>250</v>
      </c>
      <c r="C22" s="143">
        <v>2.46</v>
      </c>
      <c r="D22" s="10">
        <f t="shared" si="2"/>
        <v>159365.21739130435</v>
      </c>
      <c r="E22" s="165">
        <f t="shared" si="0"/>
        <v>0</v>
      </c>
      <c r="F22" s="17"/>
      <c r="G22" s="18">
        <f t="shared" ref="G22" si="3">SUM(G16:G21)</f>
        <v>0</v>
      </c>
      <c r="J22" s="145"/>
      <c r="K22" s="145"/>
      <c r="L22" s="145"/>
      <c r="M22" s="145"/>
      <c r="N22" s="145"/>
      <c r="O22" s="146"/>
    </row>
    <row r="23" spans="1:15" s="3" customFormat="1" ht="14.25" thickTop="1" x14ac:dyDescent="0.25">
      <c r="A23" s="139">
        <v>14</v>
      </c>
      <c r="B23" s="140" t="s">
        <v>251</v>
      </c>
      <c r="C23" s="143">
        <v>2.46</v>
      </c>
      <c r="D23" s="10">
        <f t="shared" si="2"/>
        <v>159365.21739130435</v>
      </c>
      <c r="E23" s="165">
        <f t="shared" si="0"/>
        <v>0</v>
      </c>
      <c r="F23" s="6"/>
      <c r="G23" s="7"/>
    </row>
    <row r="24" spans="1:15" ht="13.5" x14ac:dyDescent="0.25">
      <c r="A24" s="139">
        <v>15</v>
      </c>
      <c r="B24" s="140" t="s">
        <v>252</v>
      </c>
      <c r="C24" s="143">
        <v>2.46</v>
      </c>
      <c r="D24" s="10">
        <f t="shared" si="2"/>
        <v>159365.21739130435</v>
      </c>
      <c r="E24" s="165">
        <f t="shared" si="0"/>
        <v>0</v>
      </c>
      <c r="F24" s="11"/>
      <c r="G24" s="12"/>
    </row>
    <row r="25" spans="1:15" ht="13.5" x14ac:dyDescent="0.25">
      <c r="A25" s="139">
        <v>16</v>
      </c>
      <c r="B25" s="140" t="s">
        <v>253</v>
      </c>
      <c r="C25" s="143">
        <v>2.2599999999999998</v>
      </c>
      <c r="D25" s="10">
        <f t="shared" si="2"/>
        <v>146408.69565217389</v>
      </c>
      <c r="E25" s="165">
        <f t="shared" si="0"/>
        <v>0</v>
      </c>
      <c r="F25" s="24"/>
      <c r="G25" s="25"/>
    </row>
    <row r="26" spans="1:15" ht="14.25" thickBot="1" x14ac:dyDescent="0.3">
      <c r="A26" s="139">
        <v>17</v>
      </c>
      <c r="B26" s="140" t="s">
        <v>254</v>
      </c>
      <c r="C26" s="143">
        <v>2.2599999999999998</v>
      </c>
      <c r="D26" s="10">
        <f t="shared" si="2"/>
        <v>146408.69565217389</v>
      </c>
      <c r="E26" s="165">
        <f t="shared" si="0"/>
        <v>0</v>
      </c>
      <c r="F26" s="11"/>
      <c r="G26" s="12"/>
    </row>
    <row r="27" spans="1:15" ht="17.25" thickTop="1" thickBot="1" x14ac:dyDescent="0.3">
      <c r="A27" s="151" t="s">
        <v>232</v>
      </c>
      <c r="B27" s="152"/>
      <c r="C27" s="84">
        <f>SUM(C9:C26)</f>
        <v>47.64</v>
      </c>
      <c r="D27" s="79">
        <f t="shared" ref="D27" si="4">SUM(D9:D26)</f>
        <v>3086243.4782608692</v>
      </c>
      <c r="E27" s="136">
        <f>SUM(E9:E26)</f>
        <v>0</v>
      </c>
      <c r="F27" s="34"/>
      <c r="G27" s="35" t="e">
        <f>#REF!+#REF!+#REF!+#REF!+#REF!+#REF!+#REF!+#REF!+#REF!+G14+G22+#REF!</f>
        <v>#REF!</v>
      </c>
      <c r="H27" s="76"/>
      <c r="I27" s="77"/>
    </row>
    <row r="28" spans="1:15" ht="15" thickTop="1" x14ac:dyDescent="0.2">
      <c r="A28" s="40"/>
      <c r="B28" s="41"/>
      <c r="C28" s="42"/>
      <c r="D28" s="39"/>
      <c r="E28" s="39"/>
      <c r="F28" s="39"/>
      <c r="G28" s="39"/>
    </row>
    <row r="29" spans="1:15" ht="15.75" x14ac:dyDescent="0.25">
      <c r="A29" s="43"/>
      <c r="B29" s="44"/>
      <c r="C29" s="45"/>
      <c r="F29" s="46"/>
      <c r="G29" s="46"/>
    </row>
    <row r="30" spans="1:15" s="51" customFormat="1" ht="15.75" x14ac:dyDescent="0.25">
      <c r="A30" s="47"/>
      <c r="C30" s="49"/>
      <c r="E30" s="48" t="s">
        <v>91</v>
      </c>
      <c r="F30" s="52"/>
      <c r="G30" s="53"/>
    </row>
    <row r="31" spans="1:15" s="56" customFormat="1" ht="15.75" x14ac:dyDescent="0.25">
      <c r="A31" s="54"/>
      <c r="C31" s="50"/>
      <c r="E31" s="55"/>
      <c r="F31" s="57"/>
      <c r="G31" s="38"/>
    </row>
    <row r="32" spans="1:15" s="58" customFormat="1" ht="15" x14ac:dyDescent="0.25">
      <c r="A32" s="54"/>
      <c r="C32" s="49"/>
      <c r="E32" s="61"/>
      <c r="F32" s="59"/>
      <c r="G32" s="60"/>
    </row>
    <row r="33" spans="1:57" s="62" customFormat="1" ht="15" x14ac:dyDescent="0.25">
      <c r="A33" s="54"/>
      <c r="C33" s="49"/>
      <c r="E33" s="61"/>
      <c r="F33" s="49"/>
      <c r="G33" s="5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</row>
    <row r="34" spans="1:57" s="68" customFormat="1" ht="14.25" x14ac:dyDescent="0.2">
      <c r="A34" s="65"/>
      <c r="C34" s="67"/>
      <c r="E34" s="66" t="s">
        <v>92</v>
      </c>
      <c r="F34" s="52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s="68" customFormat="1" ht="14.25" x14ac:dyDescent="0.2">
      <c r="A35" s="71"/>
      <c r="B35" s="62"/>
      <c r="C35" s="72"/>
      <c r="D35" s="72"/>
      <c r="E35" s="72"/>
      <c r="F35" s="72"/>
      <c r="G35" s="72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s="68" customFormat="1" ht="14.25" x14ac:dyDescent="0.2">
      <c r="A36" s="71"/>
      <c r="B36" s="62"/>
      <c r="C36" s="73"/>
      <c r="D36" s="72"/>
      <c r="E36" s="72"/>
      <c r="F36" s="72"/>
      <c r="G36" s="72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s="68" customFormat="1" ht="14.25" x14ac:dyDescent="0.2">
      <c r="A37" s="71"/>
      <c r="B37" s="62"/>
      <c r="C37" s="74"/>
      <c r="D37" s="73"/>
      <c r="E37" s="73"/>
      <c r="F37" s="72"/>
      <c r="G37" s="72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s="68" customFormat="1" ht="14.25" x14ac:dyDescent="0.2">
      <c r="A38" s="71"/>
      <c r="B38" s="62"/>
      <c r="C38" s="73"/>
      <c r="D38" s="72"/>
      <c r="E38" s="72"/>
      <c r="F38" s="72"/>
      <c r="G38" s="72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s="68" customFormat="1" ht="14.25" x14ac:dyDescent="0.2">
      <c r="A39" s="71"/>
      <c r="B39" s="62"/>
      <c r="C39" s="73"/>
      <c r="D39" s="72"/>
      <c r="E39" s="72"/>
      <c r="F39" s="72"/>
      <c r="G39" s="72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s="68" customFormat="1" ht="14.25" x14ac:dyDescent="0.2">
      <c r="A40" s="71"/>
      <c r="B40" s="62"/>
      <c r="C40" s="72"/>
      <c r="D40" s="72"/>
      <c r="E40" s="72"/>
      <c r="F40" s="72"/>
      <c r="G40" s="72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s="68" customFormat="1" ht="14.25" x14ac:dyDescent="0.2">
      <c r="A41" s="71"/>
      <c r="B41" s="62"/>
      <c r="C41" s="72"/>
      <c r="D41" s="72"/>
      <c r="E41" s="72"/>
      <c r="F41" s="72"/>
      <c r="G41" s="72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s="51" customFormat="1" ht="15.75" x14ac:dyDescent="0.25">
      <c r="A42" s="75"/>
      <c r="B42" s="75"/>
    </row>
    <row r="45" spans="1:57" x14ac:dyDescent="0.2">
      <c r="C45" s="36"/>
      <c r="D45" s="36"/>
      <c r="E45" s="36"/>
    </row>
    <row r="46" spans="1:57" x14ac:dyDescent="0.2">
      <c r="C46" s="36"/>
      <c r="D46" s="36"/>
      <c r="E46" s="36"/>
    </row>
    <row r="47" spans="1:57" x14ac:dyDescent="0.2">
      <c r="C47" s="36"/>
      <c r="D47" s="36"/>
      <c r="E47" s="157"/>
    </row>
    <row r="48" spans="1:57" x14ac:dyDescent="0.2">
      <c r="C48" s="36"/>
      <c r="D48" s="36"/>
      <c r="E48" s="158"/>
    </row>
    <row r="49" spans="3:5" x14ac:dyDescent="0.2">
      <c r="C49" s="36"/>
      <c r="D49" s="36"/>
      <c r="E49" s="36"/>
    </row>
    <row r="50" spans="3:5" x14ac:dyDescent="0.2">
      <c r="C50" s="36"/>
      <c r="D50" s="36"/>
      <c r="E50" s="36"/>
    </row>
  </sheetData>
  <mergeCells count="9">
    <mergeCell ref="A5:F5"/>
    <mergeCell ref="A27:B27"/>
    <mergeCell ref="A6:F6"/>
    <mergeCell ref="B1:C1"/>
    <mergeCell ref="D1:F1"/>
    <mergeCell ref="B2:C2"/>
    <mergeCell ref="D2:F2"/>
    <mergeCell ref="A3:F3"/>
    <mergeCell ref="A4:F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QUỸ ĐỀN ƠN ĐÁP NGHĨA - TT</vt:lpstr>
      <vt:lpstr>QUỸ ĐỀN ƠN ĐÁP NGHĨA XÃ</vt:lpstr>
      <vt:lpstr>QUỸ ĐỀN ƠN ĐÁP NGHĨA - DÂN SỐ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2020-09-11T09:43:06Z</cp:lastPrinted>
  <dcterms:created xsi:type="dcterms:W3CDTF">2020-09-09T03:44:45Z</dcterms:created>
  <dcterms:modified xsi:type="dcterms:W3CDTF">2020-12-10T01:58:07Z</dcterms:modified>
</cp:coreProperties>
</file>