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20115" windowHeight="7740"/>
  </bookViews>
  <sheets>
    <sheet name="NLLTTYT" sheetId="1" r:id="rId1"/>
    <sheet name="VKTTYT" sheetId="2" r:id="rId2"/>
    <sheet name="NL TYT" sheetId="4" r:id="rId3"/>
    <sheet name="VK TTYT" sheetId="5" r:id="rId4"/>
  </sheets>
  <calcPr calcId="125725"/>
</workbook>
</file>

<file path=xl/calcChain.xml><?xml version="1.0" encoding="utf-8"?>
<calcChain xmlns="http://schemas.openxmlformats.org/spreadsheetml/2006/main">
  <c r="N15" i="2"/>
  <c r="N11"/>
  <c r="N13"/>
  <c r="N14"/>
  <c r="N10"/>
  <c r="L13" i="5"/>
  <c r="L11"/>
  <c r="Q14" i="4"/>
  <c r="Q9"/>
  <c r="Q10"/>
  <c r="Q11"/>
  <c r="Q12"/>
  <c r="Q13"/>
  <c r="Q8"/>
  <c r="M14"/>
  <c r="M9"/>
  <c r="M11"/>
  <c r="M13"/>
  <c r="M8"/>
  <c r="I14"/>
  <c r="E14"/>
  <c r="M15" i="2" l="1"/>
  <c r="M11"/>
  <c r="M13"/>
  <c r="M14"/>
  <c r="M10"/>
  <c r="O23" i="1"/>
  <c r="M7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4"/>
  <c r="O24" s="1"/>
  <c r="N25"/>
  <c r="O25" s="1"/>
  <c r="N7"/>
  <c r="O7" s="1"/>
  <c r="O26" s="1"/>
  <c r="I14" i="2" l="1"/>
  <c r="L14" s="1"/>
  <c r="I11"/>
  <c r="L11" s="1"/>
  <c r="I10"/>
  <c r="L10" s="1"/>
  <c r="I13"/>
  <c r="L13" s="1"/>
</calcChain>
</file>

<file path=xl/sharedStrings.xml><?xml version="1.0" encoding="utf-8"?>
<sst xmlns="http://schemas.openxmlformats.org/spreadsheetml/2006/main" count="237" uniqueCount="120">
  <si>
    <t>SỞ Y TẾ NGHỆ AN</t>
  </si>
  <si>
    <t>CỘNG HÒA XÃ HỘI CHỦ NGHĨA VIỆT NAM</t>
  </si>
  <si>
    <t>TRUNG TÂM Y TẾ QUỲ CHÂU</t>
  </si>
  <si>
    <t xml:space="preserve">    Độc lập - Tự do - Hạnh phúc</t>
  </si>
  <si>
    <t>TT</t>
  </si>
  <si>
    <t>Ngày sinh</t>
  </si>
  <si>
    <t>Mã nghạch</t>
  </si>
  <si>
    <t>Hệ số mới</t>
  </si>
  <si>
    <t>Vượt khung</t>
  </si>
  <si>
    <t>Ưu đãi tăng thêm</t>
  </si>
  <si>
    <t>Ghi chú</t>
  </si>
  <si>
    <t>Số % VK</t>
  </si>
  <si>
    <t>Hệ số</t>
  </si>
  <si>
    <t>Số %</t>
  </si>
  <si>
    <t>Lang Thị Hà</t>
  </si>
  <si>
    <t>30/01/1975</t>
  </si>
  <si>
    <t>V.08.05.13</t>
  </si>
  <si>
    <t>Lang Văn Thuận</t>
  </si>
  <si>
    <t>13/01/1970</t>
  </si>
  <si>
    <t>V.08.03.07</t>
  </si>
  <si>
    <t>V.08.08.23</t>
  </si>
  <si>
    <t>Vy Thị Vinh</t>
  </si>
  <si>
    <t>30/04/1972</t>
  </si>
  <si>
    <t>Tống Thị Cúc</t>
  </si>
  <si>
    <t>Lê Thị Hồng Thắm</t>
  </si>
  <si>
    <t>Sầm Thị Giang</t>
  </si>
  <si>
    <t>Vi Thị Nang</t>
  </si>
  <si>
    <t>Trương Trung Hiếu</t>
  </si>
  <si>
    <t>Vy Thị Danh</t>
  </si>
  <si>
    <t>22/04/1978</t>
  </si>
  <si>
    <t>Phan Thị Lài</t>
  </si>
  <si>
    <t>Lê Thị Thu Huyền</t>
  </si>
  <si>
    <t>Lim Thị Phương Thảo</t>
  </si>
  <si>
    <t>21/10/1991</t>
  </si>
  <si>
    <t>Hồ Thị Thủy</t>
  </si>
  <si>
    <t>Lô Thị Mơ</t>
  </si>
  <si>
    <t>V.08.07.19</t>
  </si>
  <si>
    <t>Lữ Thị Ly</t>
  </si>
  <si>
    <t>V.08.06.16</t>
  </si>
  <si>
    <t>Phạm Đình Thuần</t>
  </si>
  <si>
    <t>Sầm Thị Nga</t>
  </si>
  <si>
    <t>Nguyễn Tuấn Anh</t>
  </si>
  <si>
    <t>Tổng cộng</t>
  </si>
  <si>
    <t>Xác nhận của Sở Y tế</t>
  </si>
  <si>
    <t>NGƯỜI LẬP BIỂU</t>
  </si>
  <si>
    <t>GIÁM ĐỐC</t>
  </si>
  <si>
    <t>Dương Đình Chỉnh</t>
  </si>
  <si>
    <t>Đặng Tân Minh</t>
  </si>
  <si>
    <t>DANH SÁCH CÁN BỘ VIÊN CHỨC TẠI TTYT ĐỀ NGHỊ NÂNG LƯƠNG 6 THÁNG ĐẦU NĂM 2020</t>
  </si>
  <si>
    <t xml:space="preserve">      SỞ Y TẾ NGHỆ AN</t>
  </si>
  <si>
    <t xml:space="preserve">                  CỘNG HÒA XÃ HỘI CHỦ NGHĨA VIỆT NAM</t>
  </si>
  <si>
    <t xml:space="preserve">          Độc lập - Tự do - Hạnh phúc</t>
  </si>
  <si>
    <t>Họ và tên</t>
  </si>
  <si>
    <t>Ngày tháng năm sinh</t>
  </si>
  <si>
    <t>Mã ngạch</t>
  </si>
  <si>
    <t>Lương hiện hưởng</t>
  </si>
  <si>
    <t>Phụ cấp vượt khung</t>
  </si>
  <si>
    <t>Thu hút tăng</t>
  </si>
  <si>
    <t>Khoản đóng góp 24%</t>
  </si>
  <si>
    <t>Số tiền tăng/ tháng</t>
  </si>
  <si>
    <t>Ngày hưởng</t>
  </si>
  <si>
    <t>Hệ số VK tăng</t>
  </si>
  <si>
    <t>Hoàng Thị Hường</t>
  </si>
  <si>
    <t xml:space="preserve"> </t>
  </si>
  <si>
    <t xml:space="preserve">     GIÁM ĐỐC </t>
  </si>
  <si>
    <t xml:space="preserve"> CỘNG HÒA XÃ HỘI CHỦ NGHĨA VIỆT NAM</t>
  </si>
  <si>
    <t>Độc lập - Tự do - Hạnh phúc</t>
  </si>
  <si>
    <t>T/t</t>
  </si>
  <si>
    <t xml:space="preserve"> Lương hiện hưởng</t>
  </si>
  <si>
    <t xml:space="preserve"> Hệ số mới</t>
  </si>
  <si>
    <t xml:space="preserve"> Ngày xếp mới</t>
  </si>
  <si>
    <t xml:space="preserve"> Chênh lệch Hệ số</t>
  </si>
  <si>
    <t xml:space="preserve"> Vượt khung</t>
  </si>
  <si>
    <t xml:space="preserve"> Ưu đãi tăng thêm</t>
  </si>
  <si>
    <t xml:space="preserve"> Thu hút tăng thêm</t>
  </si>
  <si>
    <t xml:space="preserve"> Số tiền tăng thêm/ tháng</t>
  </si>
  <si>
    <t xml:space="preserve"> Ghi chú</t>
  </si>
  <si>
    <t xml:space="preserve"> Hệ số</t>
  </si>
  <si>
    <t xml:space="preserve"> Ngày xếp</t>
  </si>
  <si>
    <t>Số%</t>
  </si>
  <si>
    <t>Trạm Y tế xã Châu Hạnh</t>
  </si>
  <si>
    <t>Lê Thị Hòa</t>
  </si>
  <si>
    <t>Bùi Thị Hạnh</t>
  </si>
  <si>
    <t>Trạm Y tế xã Châu Hội</t>
  </si>
  <si>
    <t>Vi Thị Đào</t>
  </si>
  <si>
    <t xml:space="preserve">Hệ số VK tăng </t>
  </si>
  <si>
    <t>Trạm Y tế Châu Hạnh</t>
  </si>
  <si>
    <t>Lê Thị Nga</t>
  </si>
  <si>
    <t>Trạm Y tế Châu Phong</t>
  </si>
  <si>
    <t>Quang Văn Dũng</t>
  </si>
  <si>
    <t>Hệ số cũ</t>
  </si>
  <si>
    <t>23% các khoản đóng góp</t>
  </si>
  <si>
    <t>Tổng tiền tăng</t>
  </si>
  <si>
    <t>DANH SÁCH CÁN BỘ VIÊN CHỨC TRẠM Y TẾ ĐƯỢC NÂNG LƯƠNG ĐẦU NĂM 2020</t>
  </si>
  <si>
    <t>Hồ Thị Thanh</t>
  </si>
  <si>
    <t>Lê Giang Nam</t>
  </si>
  <si>
    <t>Phan Bá Lịch</t>
  </si>
  <si>
    <t>Hệ dự phòng</t>
  </si>
  <si>
    <t>Trạm Y tế  Châu Phong</t>
  </si>
  <si>
    <t>Lô Văn Hải</t>
  </si>
  <si>
    <t>21/02/1978</t>
  </si>
  <si>
    <t>TP. TỔ CHỨC CÁN BỘ</t>
  </si>
  <si>
    <t>23.5% Khoản đóng góp</t>
  </si>
  <si>
    <t>Nguyễn thị Ngọc Hạnh</t>
  </si>
  <si>
    <t>06a.031</t>
  </si>
  <si>
    <t>Chênh lệch</t>
  </si>
  <si>
    <t xml:space="preserve">  Số %</t>
  </si>
  <si>
    <t>Vinh, ngày         tháng  năm 2020</t>
  </si>
  <si>
    <t>Quỳ Châu, ngày          tháng     năm 2020</t>
  </si>
  <si>
    <t>GIÁM ĐỐC SỞ</t>
  </si>
  <si>
    <t xml:space="preserve"> Vinh, ngày          tháng        năm 2020</t>
  </si>
  <si>
    <t>Quỳ Châu, ngày      tháng       năm 2020</t>
  </si>
  <si>
    <t>TP.TỔ CHỨC CÁN BỘ</t>
  </si>
  <si>
    <t>Quỳ Châu, ngày       tháng      năm 2020</t>
  </si>
  <si>
    <t>DANH SÁCH CÁN BỘ VIÊN CHỨC TRẠM Y TẾ NÂNG PHỤ CẤP VƯỢT KHUNG 6 THÁNG ĐẦU NĂM 2020</t>
  </si>
  <si>
    <t>DANH SÁCH CÁN BỘ VIÊN CHỨC TTYT NÂNG PHỤ CẤP VƯỢT KHUNG 6 THÁNG ĐẦU NĂM 2020</t>
  </si>
  <si>
    <t xml:space="preserve">    TP. TỔ CHỨC CÁN BỘ</t>
  </si>
  <si>
    <t xml:space="preserve"> Vinh, ngày          tháng     năm 2020</t>
  </si>
  <si>
    <t xml:space="preserve">GIÁM ĐỐC </t>
  </si>
  <si>
    <t>XÁC NHẬN CỦA SỞ Y TẾ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</si>
</sst>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0.000"/>
    <numFmt numFmtId="166" formatCode="mm/dd/yy"/>
    <numFmt numFmtId="167" formatCode="0;[Red]0"/>
    <numFmt numFmtId="168" formatCode="0.00;[Red]0.00"/>
    <numFmt numFmtId="169" formatCode="0.000;[Red]0.000"/>
    <numFmt numFmtId="170" formatCode="[$-1010000]d/m/yyyy;@"/>
    <numFmt numFmtId="171" formatCode="#.##0"/>
    <numFmt numFmtId="172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4"/>
      <color theme="1"/>
      <name val="Times New Roman"/>
      <family val="1"/>
    </font>
    <font>
      <i/>
      <sz val="14"/>
      <color theme="1"/>
      <name val="Times New Roman"/>
      <family val="1"/>
      <charset val="163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.VnTime"/>
      <family val="2"/>
    </font>
    <font>
      <b/>
      <sz val="12"/>
      <color theme="1"/>
      <name val=".VnTime"/>
      <family val="2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4"/>
      <color theme="1"/>
      <name val=".VnTime"/>
      <family val="2"/>
    </font>
    <font>
      <sz val="11"/>
      <color theme="1"/>
      <name val="Times New Roman"/>
      <family val="1"/>
      <charset val="163"/>
    </font>
    <font>
      <b/>
      <sz val="11"/>
      <color theme="1"/>
      <name val=".VnTime"/>
      <family val="2"/>
    </font>
    <font>
      <b/>
      <sz val="11"/>
      <color theme="1"/>
      <name val="Cambria"/>
      <family val="1"/>
      <charset val="163"/>
      <scheme val="major"/>
    </font>
    <font>
      <sz val="11"/>
      <name val="Times New Roman"/>
      <family val="1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b/>
      <sz val="13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  <charset val="163"/>
    </font>
    <font>
      <i/>
      <sz val="12"/>
      <name val="Times New Roman"/>
      <family val="1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4"/>
      <name val="Times New Roman"/>
      <family val="1"/>
      <charset val="163"/>
    </font>
    <font>
      <b/>
      <i/>
      <sz val="11"/>
      <name val="Times New Roman"/>
      <family val="1"/>
    </font>
    <font>
      <b/>
      <i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</font>
    <font>
      <sz val="14"/>
      <color rgb="FFFF0000"/>
      <name val="Cambria"/>
      <family val="1"/>
      <charset val="163"/>
      <scheme val="major"/>
    </font>
    <font>
      <b/>
      <sz val="11"/>
      <color rgb="FFFF0000"/>
      <name val="Times New Roman"/>
      <family val="1"/>
    </font>
    <font>
      <b/>
      <sz val="12"/>
      <name val="Times New Roman"/>
      <family val="1"/>
      <charset val="163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  <charset val="163"/>
      <scheme val="major"/>
    </font>
    <font>
      <sz val="12"/>
      <color rgb="FFFF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4"/>
      <name val="Times New Roman"/>
      <family val="1"/>
    </font>
    <font>
      <sz val="14"/>
      <name val="Cambria"/>
      <family val="1"/>
      <charset val="163"/>
      <scheme val="maj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21">
    <xf numFmtId="0" fontId="0" fillId="0" borderId="0"/>
    <xf numFmtId="0" fontId="3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0" fontId="6" fillId="0" borderId="0"/>
    <xf numFmtId="43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19" fillId="0" borderId="0" xfId="1" applyFont="1" applyAlignment="1">
      <alignment horizontal="center" vertical="center"/>
    </xf>
    <xf numFmtId="0" fontId="23" fillId="0" borderId="0" xfId="2" applyFont="1" applyBorder="1" applyAlignment="1"/>
    <xf numFmtId="0" fontId="24" fillId="0" borderId="0" xfId="2" applyFont="1" applyBorder="1"/>
    <xf numFmtId="168" fontId="24" fillId="0" borderId="0" xfId="2" applyNumberFormat="1" applyFont="1" applyBorder="1"/>
    <xf numFmtId="0" fontId="23" fillId="0" borderId="0" xfId="1" applyFont="1"/>
    <xf numFmtId="0" fontId="23" fillId="0" borderId="0" xfId="1" applyFont="1" applyAlignment="1">
      <alignment horizontal="left"/>
    </xf>
    <xf numFmtId="0" fontId="23" fillId="0" borderId="0" xfId="1" applyFont="1" applyAlignment="1">
      <alignment horizontal="center" vertical="center"/>
    </xf>
    <xf numFmtId="168" fontId="23" fillId="0" borderId="0" xfId="2" applyNumberFormat="1" applyFont="1" applyBorder="1" applyAlignment="1">
      <alignment horizontal="right"/>
    </xf>
    <xf numFmtId="0" fontId="25" fillId="0" borderId="0" xfId="1" applyFont="1" applyAlignment="1">
      <alignment horizontal="center" vertical="center"/>
    </xf>
    <xf numFmtId="0" fontId="3" fillId="0" borderId="0" xfId="1" applyFont="1"/>
    <xf numFmtId="0" fontId="1" fillId="0" borderId="0" xfId="0" applyFont="1"/>
    <xf numFmtId="0" fontId="2" fillId="0" borderId="0" xfId="0" applyFont="1"/>
    <xf numFmtId="0" fontId="4" fillId="0" borderId="0" xfId="2" applyFont="1" applyBorder="1" applyAlignment="1"/>
    <xf numFmtId="0" fontId="9" fillId="0" borderId="0" xfId="2" applyFont="1" applyBorder="1"/>
    <xf numFmtId="167" fontId="9" fillId="0" borderId="0" xfId="2" applyNumberFormat="1" applyFont="1" applyBorder="1" applyAlignment="1">
      <alignment horizontal="right"/>
    </xf>
    <xf numFmtId="168" fontId="9" fillId="0" borderId="0" xfId="2" applyNumberFormat="1" applyFont="1" applyBorder="1" applyAlignment="1">
      <alignment horizontal="right"/>
    </xf>
    <xf numFmtId="0" fontId="4" fillId="0" borderId="0" xfId="2" applyFont="1"/>
    <xf numFmtId="0" fontId="1" fillId="0" borderId="0" xfId="2" applyFont="1" applyBorder="1"/>
    <xf numFmtId="166" fontId="4" fillId="0" borderId="0" xfId="2" applyNumberFormat="1" applyFont="1" applyBorder="1" applyAlignment="1"/>
    <xf numFmtId="166" fontId="1" fillId="0" borderId="0" xfId="2" applyNumberFormat="1" applyFont="1" applyBorder="1" applyAlignment="1">
      <alignment horizontal="center"/>
    </xf>
    <xf numFmtId="167" fontId="13" fillId="0" borderId="0" xfId="2" applyNumberFormat="1" applyFont="1" applyBorder="1" applyAlignment="1">
      <alignment horizontal="right"/>
    </xf>
    <xf numFmtId="167" fontId="1" fillId="0" borderId="0" xfId="2" applyNumberFormat="1" applyFont="1" applyBorder="1" applyAlignment="1">
      <alignment horizontal="center"/>
    </xf>
    <xf numFmtId="168" fontId="1" fillId="0" borderId="0" xfId="2" applyNumberFormat="1" applyFont="1" applyBorder="1"/>
    <xf numFmtId="0" fontId="1" fillId="0" borderId="0" xfId="2" applyFont="1" applyBorder="1" applyAlignment="1">
      <alignment horizontal="center" vertical="center" wrapText="1"/>
    </xf>
    <xf numFmtId="0" fontId="14" fillId="0" borderId="0" xfId="2" applyFont="1" applyBorder="1"/>
    <xf numFmtId="166" fontId="14" fillId="0" borderId="0" xfId="2" applyNumberFormat="1" applyFont="1" applyBorder="1" applyAlignment="1">
      <alignment horizontal="center"/>
    </xf>
    <xf numFmtId="167" fontId="14" fillId="0" borderId="0" xfId="2" applyNumberFormat="1" applyFont="1" applyBorder="1" applyAlignment="1">
      <alignment horizontal="right"/>
    </xf>
    <xf numFmtId="167" fontId="14" fillId="0" borderId="0" xfId="2" applyNumberFormat="1" applyFont="1" applyBorder="1" applyAlignment="1">
      <alignment horizontal="center"/>
    </xf>
    <xf numFmtId="168" fontId="14" fillId="0" borderId="0" xfId="2" applyNumberFormat="1" applyFont="1" applyBorder="1"/>
    <xf numFmtId="165" fontId="14" fillId="0" borderId="0" xfId="2" applyNumberFormat="1" applyFont="1" applyBorder="1"/>
    <xf numFmtId="166" fontId="11" fillId="0" borderId="0" xfId="2" applyNumberFormat="1" applyFont="1" applyBorder="1" applyAlignment="1">
      <alignment horizontal="center"/>
    </xf>
    <xf numFmtId="0" fontId="7" fillId="0" borderId="0" xfId="2" applyFont="1"/>
    <xf numFmtId="0" fontId="2" fillId="0" borderId="0" xfId="2" applyFont="1" applyBorder="1" applyAlignment="1">
      <alignment horizontal="center" vertical="center" wrapText="1"/>
    </xf>
    <xf numFmtId="168" fontId="4" fillId="0" borderId="0" xfId="2" applyNumberFormat="1" applyFont="1" applyBorder="1" applyAlignment="1">
      <alignment horizontal="right"/>
    </xf>
    <xf numFmtId="0" fontId="18" fillId="0" borderId="0" xfId="2" applyFont="1" applyBorder="1"/>
    <xf numFmtId="166" fontId="18" fillId="0" borderId="0" xfId="2" applyNumberFormat="1" applyFont="1" applyBorder="1" applyAlignment="1">
      <alignment horizontal="right"/>
    </xf>
    <xf numFmtId="166" fontId="18" fillId="0" borderId="0" xfId="2" applyNumberFormat="1" applyFont="1" applyBorder="1" applyAlignment="1">
      <alignment horizontal="center"/>
    </xf>
    <xf numFmtId="167" fontId="18" fillId="0" borderId="0" xfId="2" applyNumberFormat="1" applyFont="1" applyBorder="1" applyAlignment="1">
      <alignment horizontal="right"/>
    </xf>
    <xf numFmtId="168" fontId="18" fillId="0" borderId="0" xfId="2" applyNumberFormat="1" applyFont="1" applyBorder="1" applyAlignment="1">
      <alignment horizontal="right"/>
    </xf>
    <xf numFmtId="166" fontId="9" fillId="0" borderId="0" xfId="2" applyNumberFormat="1" applyFont="1" applyBorder="1" applyAlignment="1">
      <alignment horizontal="right"/>
    </xf>
    <xf numFmtId="166" fontId="9" fillId="0" borderId="0" xfId="2" applyNumberFormat="1" applyFont="1" applyBorder="1" applyAlignment="1">
      <alignment horizontal="center"/>
    </xf>
    <xf numFmtId="168" fontId="9" fillId="0" borderId="0" xfId="2" applyNumberFormat="1" applyFont="1" applyBorder="1"/>
    <xf numFmtId="165" fontId="4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168" fontId="23" fillId="0" borderId="0" xfId="2" applyNumberFormat="1" applyFont="1" applyBorder="1" applyAlignment="1"/>
    <xf numFmtId="168" fontId="4" fillId="0" borderId="0" xfId="2" applyNumberFormat="1" applyFont="1" applyBorder="1" applyAlignment="1"/>
    <xf numFmtId="0" fontId="26" fillId="0" borderId="2" xfId="2" applyFont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15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30" fillId="0" borderId="0" xfId="2" applyFont="1" applyBorder="1" applyAlignment="1"/>
    <xf numFmtId="0" fontId="29" fillId="0" borderId="0" xfId="2" applyFont="1" applyBorder="1" applyAlignment="1"/>
    <xf numFmtId="0" fontId="31" fillId="0" borderId="0" xfId="2" applyFont="1" applyBorder="1" applyAlignment="1"/>
    <xf numFmtId="0" fontId="31" fillId="0" borderId="0" xfId="2" applyFont="1" applyBorder="1" applyAlignment="1">
      <alignment horizontal="center"/>
    </xf>
    <xf numFmtId="0" fontId="27" fillId="0" borderId="0" xfId="2" applyFont="1" applyBorder="1" applyAlignment="1"/>
    <xf numFmtId="0" fontId="27" fillId="0" borderId="0" xfId="2" applyFont="1" applyBorder="1" applyAlignment="1">
      <alignment horizontal="center"/>
    </xf>
    <xf numFmtId="0" fontId="33" fillId="0" borderId="0" xfId="2" applyFont="1" applyBorder="1" applyAlignment="1"/>
    <xf numFmtId="0" fontId="29" fillId="0" borderId="0" xfId="2" applyFont="1" applyBorder="1" applyAlignment="1">
      <alignment horizontal="center"/>
    </xf>
    <xf numFmtId="0" fontId="32" fillId="0" borderId="0" xfId="2" applyFont="1" applyBorder="1" applyAlignment="1"/>
    <xf numFmtId="0" fontId="36" fillId="0" borderId="0" xfId="2" applyFont="1" applyBorder="1" applyAlignment="1"/>
    <xf numFmtId="0" fontId="34" fillId="0" borderId="0" xfId="2" applyFont="1" applyBorder="1" applyAlignment="1"/>
    <xf numFmtId="0" fontId="39" fillId="0" borderId="0" xfId="2" applyFont="1" applyBorder="1" applyAlignment="1"/>
    <xf numFmtId="0" fontId="34" fillId="0" borderId="0" xfId="2" applyFont="1" applyBorder="1" applyAlignment="1">
      <alignment horizontal="center"/>
    </xf>
    <xf numFmtId="0" fontId="39" fillId="0" borderId="0" xfId="2" applyFont="1" applyBorder="1" applyAlignment="1">
      <alignment vertical="center" wrapText="1"/>
    </xf>
    <xf numFmtId="0" fontId="38" fillId="0" borderId="0" xfId="2" applyFont="1" applyBorder="1" applyAlignment="1">
      <alignment vertical="center"/>
    </xf>
    <xf numFmtId="0" fontId="22" fillId="0" borderId="1" xfId="2" applyFont="1" applyBorder="1" applyAlignment="1">
      <alignment vertical="center" wrapText="1"/>
    </xf>
    <xf numFmtId="170" fontId="22" fillId="0" borderId="1" xfId="2" applyNumberFormat="1" applyFont="1" applyBorder="1" applyAlignment="1">
      <alignment horizontal="center" vertical="center" wrapText="1"/>
    </xf>
    <xf numFmtId="2" fontId="22" fillId="0" borderId="1" xfId="2" applyNumberFormat="1" applyFont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/>
    </xf>
    <xf numFmtId="0" fontId="4" fillId="0" borderId="0" xfId="2" applyFont="1" applyBorder="1" applyAlignment="1"/>
    <xf numFmtId="0" fontId="9" fillId="0" borderId="0" xfId="2" applyFont="1" applyBorder="1"/>
    <xf numFmtId="167" fontId="9" fillId="0" borderId="0" xfId="2" applyNumberFormat="1" applyFont="1" applyBorder="1" applyAlignment="1">
      <alignment horizontal="right"/>
    </xf>
    <xf numFmtId="168" fontId="9" fillId="0" borderId="0" xfId="2" applyNumberFormat="1" applyFont="1" applyBorder="1" applyAlignment="1">
      <alignment horizontal="right"/>
    </xf>
    <xf numFmtId="0" fontId="4" fillId="0" borderId="0" xfId="2" applyFont="1"/>
    <xf numFmtId="0" fontId="1" fillId="0" borderId="0" xfId="2" applyFont="1" applyBorder="1"/>
    <xf numFmtId="166" fontId="4" fillId="0" borderId="0" xfId="2" applyNumberFormat="1" applyFont="1" applyBorder="1" applyAlignment="1"/>
    <xf numFmtId="166" fontId="1" fillId="0" borderId="0" xfId="2" applyNumberFormat="1" applyFont="1" applyBorder="1" applyAlignment="1">
      <alignment horizontal="center"/>
    </xf>
    <xf numFmtId="167" fontId="13" fillId="0" borderId="0" xfId="2" applyNumberFormat="1" applyFont="1" applyBorder="1" applyAlignment="1">
      <alignment horizontal="right"/>
    </xf>
    <xf numFmtId="167" fontId="1" fillId="0" borderId="0" xfId="2" applyNumberFormat="1" applyFont="1" applyBorder="1" applyAlignment="1">
      <alignment horizontal="center"/>
    </xf>
    <xf numFmtId="168" fontId="1" fillId="0" borderId="0" xfId="2" applyNumberFormat="1" applyFont="1" applyBorder="1"/>
    <xf numFmtId="0" fontId="1" fillId="0" borderId="0" xfId="2" applyFont="1" applyBorder="1" applyAlignment="1">
      <alignment horizontal="center" vertical="center" wrapText="1"/>
    </xf>
    <xf numFmtId="0" fontId="14" fillId="0" borderId="0" xfId="2" applyFont="1" applyBorder="1"/>
    <xf numFmtId="166" fontId="14" fillId="0" borderId="0" xfId="2" applyNumberFormat="1" applyFont="1" applyBorder="1" applyAlignment="1">
      <alignment horizontal="center"/>
    </xf>
    <xf numFmtId="167" fontId="14" fillId="0" borderId="0" xfId="2" applyNumberFormat="1" applyFont="1" applyBorder="1" applyAlignment="1">
      <alignment horizontal="right"/>
    </xf>
    <xf numFmtId="167" fontId="14" fillId="0" borderId="0" xfId="2" applyNumberFormat="1" applyFont="1" applyBorder="1" applyAlignment="1">
      <alignment horizontal="center"/>
    </xf>
    <xf numFmtId="168" fontId="14" fillId="0" borderId="0" xfId="2" applyNumberFormat="1" applyFont="1" applyBorder="1"/>
    <xf numFmtId="165" fontId="14" fillId="0" borderId="0" xfId="2" applyNumberFormat="1" applyFont="1" applyBorder="1"/>
    <xf numFmtId="166" fontId="11" fillId="0" borderId="0" xfId="2" applyNumberFormat="1" applyFont="1" applyBorder="1" applyAlignment="1">
      <alignment horizontal="center"/>
    </xf>
    <xf numFmtId="0" fontId="7" fillId="0" borderId="0" xfId="2" applyFont="1"/>
    <xf numFmtId="0" fontId="2" fillId="0" borderId="0" xfId="2" applyFont="1" applyBorder="1" applyAlignment="1">
      <alignment horizontal="center" vertical="center" wrapText="1"/>
    </xf>
    <xf numFmtId="0" fontId="18" fillId="0" borderId="0" xfId="2" applyFont="1" applyBorder="1"/>
    <xf numFmtId="166" fontId="18" fillId="0" borderId="0" xfId="2" applyNumberFormat="1" applyFont="1" applyBorder="1" applyAlignment="1">
      <alignment horizontal="right"/>
    </xf>
    <xf numFmtId="166" fontId="18" fillId="0" borderId="0" xfId="2" applyNumberFormat="1" applyFont="1" applyBorder="1" applyAlignment="1">
      <alignment horizontal="center"/>
    </xf>
    <xf numFmtId="167" fontId="18" fillId="0" borderId="0" xfId="2" applyNumberFormat="1" applyFont="1" applyBorder="1" applyAlignment="1">
      <alignment horizontal="right"/>
    </xf>
    <xf numFmtId="168" fontId="18" fillId="0" borderId="0" xfId="2" applyNumberFormat="1" applyFont="1" applyBorder="1" applyAlignment="1">
      <alignment horizontal="right"/>
    </xf>
    <xf numFmtId="166" fontId="9" fillId="0" borderId="0" xfId="2" applyNumberFormat="1" applyFont="1" applyBorder="1" applyAlignment="1">
      <alignment horizontal="right"/>
    </xf>
    <xf numFmtId="166" fontId="9" fillId="0" borderId="0" xfId="2" applyNumberFormat="1" applyFont="1" applyBorder="1" applyAlignment="1">
      <alignment horizontal="center"/>
    </xf>
    <xf numFmtId="168" fontId="9" fillId="0" borderId="0" xfId="2" applyNumberFormat="1" applyFont="1" applyBorder="1"/>
    <xf numFmtId="165" fontId="4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0" fontId="30" fillId="0" borderId="0" xfId="2" applyFont="1" applyBorder="1" applyAlignment="1"/>
    <xf numFmtId="0" fontId="29" fillId="0" borderId="0" xfId="2" applyFont="1" applyBorder="1" applyAlignment="1"/>
    <xf numFmtId="0" fontId="31" fillId="0" borderId="0" xfId="2" applyFont="1" applyBorder="1" applyAlignment="1"/>
    <xf numFmtId="0" fontId="4" fillId="0" borderId="0" xfId="2" applyFont="1" applyAlignment="1">
      <alignment vertical="center"/>
    </xf>
    <xf numFmtId="0" fontId="36" fillId="0" borderId="0" xfId="2" applyFont="1" applyBorder="1" applyAlignment="1"/>
    <xf numFmtId="168" fontId="23" fillId="0" borderId="0" xfId="2" applyNumberFormat="1" applyFont="1" applyBorder="1" applyAlignment="1"/>
    <xf numFmtId="168" fontId="4" fillId="0" borderId="0" xfId="2" applyNumberFormat="1" applyFont="1" applyBorder="1" applyAlignment="1"/>
    <xf numFmtId="2" fontId="1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44" fillId="0" borderId="0" xfId="2" applyFont="1" applyAlignment="1">
      <alignment vertical="center"/>
    </xf>
    <xf numFmtId="0" fontId="0" fillId="0" borderId="0" xfId="0" applyFont="1"/>
    <xf numFmtId="0" fontId="3" fillId="0" borderId="14" xfId="1" applyFont="1" applyBorder="1"/>
    <xf numFmtId="0" fontId="21" fillId="0" borderId="5" xfId="2" applyFont="1" applyBorder="1" applyAlignment="1">
      <alignment vertical="center" wrapText="1"/>
    </xf>
    <xf numFmtId="0" fontId="31" fillId="0" borderId="0" xfId="2" applyFont="1" applyAlignment="1">
      <alignment horizontal="center"/>
    </xf>
    <xf numFmtId="0" fontId="35" fillId="0" borderId="0" xfId="2" applyFont="1" applyBorder="1" applyAlignment="1"/>
    <xf numFmtId="0" fontId="43" fillId="0" borderId="0" xfId="1" applyFont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23" fillId="0" borderId="0" xfId="1" applyFont="1" applyAlignment="1">
      <alignment horizontal="center" vertical="center"/>
    </xf>
    <xf numFmtId="0" fontId="3" fillId="0" borderId="0" xfId="1" applyFont="1"/>
    <xf numFmtId="0" fontId="2" fillId="3" borderId="0" xfId="0" applyFont="1" applyFill="1"/>
    <xf numFmtId="0" fontId="45" fillId="3" borderId="1" xfId="5" applyFont="1" applyFill="1" applyBorder="1" applyAlignment="1">
      <alignment horizontal="left" wrapText="1"/>
    </xf>
    <xf numFmtId="0" fontId="12" fillId="0" borderId="1" xfId="2" applyFont="1" applyBorder="1" applyAlignment="1">
      <alignment horizontal="center" vertical="center"/>
    </xf>
    <xf numFmtId="0" fontId="17" fillId="0" borderId="6" xfId="2" applyFont="1" applyBorder="1" applyAlignment="1">
      <alignment horizontal="left"/>
    </xf>
    <xf numFmtId="0" fontId="48" fillId="0" borderId="0" xfId="0" applyFont="1"/>
    <xf numFmtId="0" fontId="22" fillId="0" borderId="1" xfId="2" applyFont="1" applyBorder="1" applyAlignment="1">
      <alignment horizontal="center" vertical="center" wrapText="1"/>
    </xf>
    <xf numFmtId="14" fontId="22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170" fontId="22" fillId="0" borderId="1" xfId="2" applyNumberFormat="1" applyFont="1" applyBorder="1" applyAlignment="1">
      <alignment horizontal="center" vertical="center"/>
    </xf>
    <xf numFmtId="0" fontId="47" fillId="0" borderId="0" xfId="2" applyFont="1" applyBorder="1" applyAlignment="1"/>
    <xf numFmtId="0" fontId="0" fillId="0" borderId="0" xfId="0" applyAlignment="1"/>
    <xf numFmtId="0" fontId="12" fillId="0" borderId="1" xfId="2" applyFont="1" applyBorder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2" fontId="3" fillId="0" borderId="0" xfId="1" applyNumberFormat="1" applyFont="1"/>
    <xf numFmtId="0" fontId="41" fillId="0" borderId="0" xfId="0" applyFont="1"/>
    <xf numFmtId="171" fontId="22" fillId="0" borderId="1" xfId="2" applyNumberFormat="1" applyFont="1" applyBorder="1" applyAlignment="1">
      <alignment vertical="center"/>
    </xf>
    <xf numFmtId="0" fontId="22" fillId="0" borderId="3" xfId="2" applyFont="1" applyBorder="1" applyAlignment="1">
      <alignment horizontal="center" vertical="center" wrapText="1"/>
    </xf>
    <xf numFmtId="170" fontId="22" fillId="0" borderId="3" xfId="2" applyNumberFormat="1" applyFont="1" applyBorder="1" applyAlignment="1">
      <alignment horizontal="center" vertical="center" wrapText="1"/>
    </xf>
    <xf numFmtId="14" fontId="22" fillId="0" borderId="3" xfId="2" applyNumberFormat="1" applyFont="1" applyBorder="1" applyAlignment="1">
      <alignment horizontal="center" vertical="center" wrapText="1"/>
    </xf>
    <xf numFmtId="2" fontId="22" fillId="0" borderId="3" xfId="2" applyNumberFormat="1" applyFont="1" applyBorder="1" applyAlignment="1">
      <alignment horizontal="center" vertical="center" wrapText="1"/>
    </xf>
    <xf numFmtId="171" fontId="22" fillId="0" borderId="3" xfId="2" applyNumberFormat="1" applyFont="1" applyBorder="1" applyAlignment="1">
      <alignment vertical="center"/>
    </xf>
    <xf numFmtId="0" fontId="26" fillId="0" borderId="2" xfId="2" applyFont="1" applyBorder="1" applyAlignment="1">
      <alignment horizontal="left" vertical="center" wrapText="1"/>
    </xf>
    <xf numFmtId="0" fontId="26" fillId="0" borderId="2" xfId="2" applyFont="1" applyBorder="1" applyAlignment="1">
      <alignment vertical="center" wrapText="1"/>
    </xf>
    <xf numFmtId="170" fontId="26" fillId="0" borderId="2" xfId="2" applyNumberFormat="1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170" fontId="26" fillId="0" borderId="2" xfId="2" applyNumberFormat="1" applyFont="1" applyBorder="1" applyAlignment="1">
      <alignment horizontal="center" vertical="center"/>
    </xf>
    <xf numFmtId="2" fontId="26" fillId="0" borderId="2" xfId="2" applyNumberFormat="1" applyFont="1" applyBorder="1" applyAlignment="1">
      <alignment horizontal="center" vertical="center" wrapText="1"/>
    </xf>
    <xf numFmtId="165" fontId="26" fillId="0" borderId="2" xfId="2" applyNumberFormat="1" applyFont="1" applyBorder="1" applyAlignment="1">
      <alignment horizontal="center" vertical="center" wrapText="1"/>
    </xf>
    <xf numFmtId="3" fontId="22" fillId="0" borderId="2" xfId="2" applyNumberFormat="1" applyFont="1" applyBorder="1" applyAlignment="1">
      <alignment horizontal="center" vertical="center" wrapText="1"/>
    </xf>
    <xf numFmtId="171" fontId="26" fillId="0" borderId="2" xfId="2" applyNumberFormat="1" applyFont="1" applyBorder="1" applyAlignment="1">
      <alignment vertical="center"/>
    </xf>
    <xf numFmtId="0" fontId="22" fillId="0" borderId="7" xfId="2" applyFont="1" applyBorder="1" applyAlignment="1">
      <alignment wrapText="1"/>
    </xf>
    <xf numFmtId="0" fontId="15" fillId="2" borderId="7" xfId="1" applyFont="1" applyFill="1" applyBorder="1" applyAlignment="1"/>
    <xf numFmtId="0" fontId="15" fillId="2" borderId="7" xfId="1" applyFont="1" applyFill="1" applyBorder="1" applyAlignment="1">
      <alignment horizontal="center"/>
    </xf>
    <xf numFmtId="3" fontId="15" fillId="0" borderId="7" xfId="1" applyNumberFormat="1" applyFont="1" applyFill="1" applyBorder="1" applyAlignment="1">
      <alignment horizontal="center"/>
    </xf>
    <xf numFmtId="0" fontId="15" fillId="0" borderId="7" xfId="1" applyFont="1" applyBorder="1" applyAlignment="1">
      <alignment horizontal="center"/>
    </xf>
    <xf numFmtId="14" fontId="22" fillId="0" borderId="7" xfId="2" applyNumberFormat="1" applyFont="1" applyBorder="1" applyAlignment="1">
      <alignment horizontal="center" wrapText="1"/>
    </xf>
    <xf numFmtId="0" fontId="22" fillId="0" borderId="7" xfId="2" applyFont="1" applyBorder="1" applyAlignment="1">
      <alignment horizontal="center"/>
    </xf>
    <xf numFmtId="2" fontId="22" fillId="0" borderId="7" xfId="2" applyNumberFormat="1" applyFont="1" applyBorder="1" applyAlignment="1">
      <alignment horizontal="center" wrapText="1"/>
    </xf>
    <xf numFmtId="0" fontId="22" fillId="0" borderId="7" xfId="2" applyFont="1" applyBorder="1" applyAlignment="1">
      <alignment horizontal="center" wrapText="1"/>
    </xf>
    <xf numFmtId="171" fontId="22" fillId="0" borderId="7" xfId="2" applyNumberFormat="1" applyFont="1" applyBorder="1" applyAlignment="1"/>
    <xf numFmtId="2" fontId="15" fillId="0" borderId="0" xfId="2" applyNumberFormat="1" applyFont="1" applyBorder="1" applyAlignment="1">
      <alignment vertical="center" wrapText="1"/>
    </xf>
    <xf numFmtId="172" fontId="22" fillId="0" borderId="1" xfId="20" applyNumberFormat="1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172" fontId="22" fillId="0" borderId="7" xfId="20" applyNumberFormat="1" applyFont="1" applyBorder="1" applyAlignment="1">
      <alignment horizontal="center" vertical="center" wrapText="1"/>
    </xf>
    <xf numFmtId="0" fontId="49" fillId="0" borderId="3" xfId="2" applyFont="1" applyBorder="1" applyAlignment="1">
      <alignment horizontal="center"/>
    </xf>
    <xf numFmtId="0" fontId="49" fillId="0" borderId="3" xfId="2" applyFont="1" applyBorder="1" applyAlignment="1">
      <alignment horizontal="left"/>
    </xf>
    <xf numFmtId="14" fontId="49" fillId="0" borderId="3" xfId="2" applyNumberFormat="1" applyFont="1" applyBorder="1" applyAlignment="1">
      <alignment horizontal="center"/>
    </xf>
    <xf numFmtId="2" fontId="49" fillId="0" borderId="3" xfId="2" applyNumberFormat="1" applyFont="1" applyBorder="1" applyAlignment="1">
      <alignment horizontal="center"/>
    </xf>
    <xf numFmtId="165" fontId="49" fillId="0" borderId="3" xfId="2" applyNumberFormat="1" applyFont="1" applyBorder="1" applyAlignment="1">
      <alignment horizontal="center"/>
    </xf>
    <xf numFmtId="172" fontId="49" fillId="0" borderId="3" xfId="20" applyNumberFormat="1" applyFont="1" applyBorder="1" applyAlignment="1">
      <alignment horizontal="center"/>
    </xf>
    <xf numFmtId="0" fontId="49" fillId="0" borderId="1" xfId="2" applyFont="1" applyBorder="1" applyAlignment="1">
      <alignment horizontal="center"/>
    </xf>
    <xf numFmtId="0" fontId="49" fillId="0" borderId="1" xfId="2" applyFont="1" applyBorder="1" applyAlignment="1">
      <alignment horizontal="left"/>
    </xf>
    <xf numFmtId="14" fontId="49" fillId="0" borderId="1" xfId="2" applyNumberFormat="1" applyFont="1" applyBorder="1" applyAlignment="1">
      <alignment horizontal="center"/>
    </xf>
    <xf numFmtId="2" fontId="49" fillId="0" borderId="1" xfId="2" applyNumberFormat="1" applyFont="1" applyBorder="1" applyAlignment="1">
      <alignment horizontal="center"/>
    </xf>
    <xf numFmtId="165" fontId="49" fillId="0" borderId="1" xfId="2" applyNumberFormat="1" applyFont="1" applyBorder="1" applyAlignment="1">
      <alignment horizontal="center"/>
    </xf>
    <xf numFmtId="0" fontId="49" fillId="0" borderId="1" xfId="5" applyFont="1" applyBorder="1" applyAlignment="1">
      <alignment horizontal="left" wrapText="1"/>
    </xf>
    <xf numFmtId="14" fontId="49" fillId="0" borderId="1" xfId="5" applyNumberFormat="1" applyFont="1" applyBorder="1" applyAlignment="1">
      <alignment horizontal="center" wrapText="1"/>
    </xf>
    <xf numFmtId="49" fontId="49" fillId="0" borderId="1" xfId="9" applyNumberFormat="1" applyFont="1" applyBorder="1" applyAlignment="1">
      <alignment horizontal="center" wrapText="1"/>
    </xf>
    <xf numFmtId="0" fontId="49" fillId="0" borderId="1" xfId="2" applyFont="1" applyBorder="1" applyAlignment="1">
      <alignment horizontal="center" wrapText="1"/>
    </xf>
    <xf numFmtId="3" fontId="49" fillId="0" borderId="1" xfId="2" applyNumberFormat="1" applyFont="1" applyBorder="1" applyAlignment="1">
      <alignment horizontal="center"/>
    </xf>
    <xf numFmtId="0" fontId="50" fillId="0" borderId="1" xfId="2" applyFont="1" applyBorder="1" applyAlignment="1">
      <alignment horizontal="left" vertical="center"/>
    </xf>
    <xf numFmtId="14" fontId="50" fillId="0" borderId="1" xfId="2" applyNumberFormat="1" applyFont="1" applyBorder="1" applyAlignment="1">
      <alignment horizontal="center" vertical="center"/>
    </xf>
    <xf numFmtId="0" fontId="50" fillId="0" borderId="1" xfId="2" applyFont="1" applyBorder="1" applyAlignment="1">
      <alignment horizontal="center" vertical="center"/>
    </xf>
    <xf numFmtId="0" fontId="49" fillId="3" borderId="1" xfId="2" applyFont="1" applyFill="1" applyBorder="1" applyAlignment="1">
      <alignment horizontal="center"/>
    </xf>
    <xf numFmtId="14" fontId="49" fillId="3" borderId="1" xfId="5" applyNumberFormat="1" applyFont="1" applyFill="1" applyBorder="1" applyAlignment="1">
      <alignment horizontal="center" wrapText="1"/>
    </xf>
    <xf numFmtId="49" fontId="49" fillId="3" borderId="1" xfId="9" applyNumberFormat="1" applyFont="1" applyFill="1" applyBorder="1" applyAlignment="1">
      <alignment horizontal="center" wrapText="1"/>
    </xf>
    <xf numFmtId="0" fontId="49" fillId="3" borderId="1" xfId="2" applyFont="1" applyFill="1" applyBorder="1" applyAlignment="1">
      <alignment horizontal="center" wrapText="1"/>
    </xf>
    <xf numFmtId="14" fontId="49" fillId="3" borderId="1" xfId="2" applyNumberFormat="1" applyFont="1" applyFill="1" applyBorder="1" applyAlignment="1">
      <alignment horizontal="center"/>
    </xf>
    <xf numFmtId="2" fontId="49" fillId="3" borderId="1" xfId="2" applyNumberFormat="1" applyFont="1" applyFill="1" applyBorder="1" applyAlignment="1">
      <alignment horizontal="center"/>
    </xf>
    <xf numFmtId="165" fontId="49" fillId="3" borderId="1" xfId="2" applyNumberFormat="1" applyFont="1" applyFill="1" applyBorder="1" applyAlignment="1">
      <alignment horizontal="center"/>
    </xf>
    <xf numFmtId="0" fontId="49" fillId="0" borderId="1" xfId="2" applyFont="1" applyBorder="1" applyAlignment="1">
      <alignment horizontal="left" wrapText="1"/>
    </xf>
    <xf numFmtId="170" fontId="49" fillId="0" borderId="1" xfId="2" applyNumberFormat="1" applyFont="1" applyBorder="1" applyAlignment="1">
      <alignment horizontal="center" wrapText="1"/>
    </xf>
    <xf numFmtId="0" fontId="51" fillId="0" borderId="1" xfId="2" applyFont="1" applyBorder="1" applyAlignment="1">
      <alignment horizontal="left"/>
    </xf>
    <xf numFmtId="14" fontId="51" fillId="0" borderId="1" xfId="2" applyNumberFormat="1" applyFont="1" applyBorder="1" applyAlignment="1">
      <alignment horizontal="center"/>
    </xf>
    <xf numFmtId="0" fontId="51" fillId="0" borderId="1" xfId="2" applyFont="1" applyBorder="1" applyAlignment="1">
      <alignment horizontal="center"/>
    </xf>
    <xf numFmtId="2" fontId="51" fillId="0" borderId="1" xfId="2" applyNumberFormat="1" applyFont="1" applyBorder="1" applyAlignment="1">
      <alignment horizontal="center"/>
    </xf>
    <xf numFmtId="14" fontId="49" fillId="0" borderId="1" xfId="2" applyNumberFormat="1" applyFont="1" applyBorder="1" applyAlignment="1">
      <alignment horizontal="center" wrapText="1"/>
    </xf>
    <xf numFmtId="0" fontId="42" fillId="0" borderId="7" xfId="2" applyFont="1" applyBorder="1" applyAlignment="1">
      <alignment horizontal="center"/>
    </xf>
    <xf numFmtId="2" fontId="42" fillId="0" borderId="7" xfId="2" applyNumberFormat="1" applyFont="1" applyBorder="1" applyAlignment="1">
      <alignment horizontal="center"/>
    </xf>
    <xf numFmtId="165" fontId="42" fillId="0" borderId="7" xfId="2" applyNumberFormat="1" applyFont="1" applyBorder="1" applyAlignment="1">
      <alignment horizontal="center"/>
    </xf>
    <xf numFmtId="172" fontId="42" fillId="0" borderId="7" xfId="20" applyNumberFormat="1" applyFont="1" applyBorder="1" applyAlignment="1">
      <alignment horizontal="center"/>
    </xf>
    <xf numFmtId="0" fontId="43" fillId="0" borderId="7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167" fontId="7" fillId="0" borderId="1" xfId="2" applyNumberFormat="1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165" fontId="7" fillId="0" borderId="3" xfId="2" applyNumberFormat="1" applyFont="1" applyBorder="1" applyAlignment="1">
      <alignment horizontal="center" vertical="center"/>
    </xf>
    <xf numFmtId="167" fontId="7" fillId="0" borderId="6" xfId="2" applyNumberFormat="1" applyFont="1" applyBorder="1" applyAlignment="1">
      <alignment horizontal="center" vertical="center"/>
    </xf>
    <xf numFmtId="169" fontId="7" fillId="0" borderId="3" xfId="2" applyNumberFormat="1" applyFont="1" applyBorder="1" applyAlignment="1">
      <alignment horizontal="center" vertical="center"/>
    </xf>
    <xf numFmtId="165" fontId="7" fillId="0" borderId="6" xfId="2" applyNumberFormat="1" applyFont="1" applyBorder="1"/>
    <xf numFmtId="0" fontId="25" fillId="0" borderId="6" xfId="2" applyFont="1" applyBorder="1" applyAlignment="1">
      <alignment horizontal="center"/>
    </xf>
    <xf numFmtId="14" fontId="7" fillId="0" borderId="6" xfId="2" applyNumberFormat="1" applyFont="1" applyBorder="1" applyAlignment="1">
      <alignment horizontal="center" vertical="center"/>
    </xf>
    <xf numFmtId="0" fontId="52" fillId="0" borderId="6" xfId="2" applyFont="1" applyBorder="1" applyAlignment="1">
      <alignment horizontal="left" vertical="center" wrapText="1"/>
    </xf>
    <xf numFmtId="14" fontId="52" fillId="0" borderId="6" xfId="2" applyNumberFormat="1" applyFont="1" applyBorder="1" applyAlignment="1">
      <alignment horizontal="center" vertical="center" wrapText="1"/>
    </xf>
    <xf numFmtId="3" fontId="52" fillId="0" borderId="1" xfId="2" applyNumberFormat="1" applyFont="1" applyBorder="1" applyAlignment="1">
      <alignment horizontal="center" vertical="center" wrapText="1"/>
    </xf>
    <xf numFmtId="0" fontId="52" fillId="0" borderId="1" xfId="2" applyFont="1" applyBorder="1" applyAlignment="1">
      <alignment horizontal="center" vertical="center" wrapText="1"/>
    </xf>
    <xf numFmtId="0" fontId="52" fillId="0" borderId="6" xfId="2" applyFont="1" applyBorder="1" applyAlignment="1">
      <alignment horizontal="center" vertical="center" wrapText="1"/>
    </xf>
    <xf numFmtId="167" fontId="18" fillId="0" borderId="6" xfId="2" applyNumberFormat="1" applyFont="1" applyBorder="1" applyAlignment="1">
      <alignment horizontal="center" vertical="center"/>
    </xf>
    <xf numFmtId="1" fontId="17" fillId="0" borderId="6" xfId="2" applyNumberFormat="1" applyFont="1" applyBorder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53" fillId="0" borderId="1" xfId="2" applyFont="1" applyBorder="1" applyAlignment="1">
      <alignment horizontal="left" wrapText="1"/>
    </xf>
    <xf numFmtId="3" fontId="53" fillId="0" borderId="1" xfId="2" applyNumberFormat="1" applyFont="1" applyBorder="1" applyAlignment="1">
      <alignment horizontal="center"/>
    </xf>
    <xf numFmtId="0" fontId="53" fillId="0" borderId="1" xfId="2" applyFont="1" applyBorder="1" applyAlignment="1">
      <alignment horizontal="center"/>
    </xf>
    <xf numFmtId="167" fontId="7" fillId="0" borderId="4" xfId="2" applyNumberFormat="1" applyFont="1" applyFill="1" applyBorder="1" applyAlignment="1">
      <alignment horizontal="center" vertical="center"/>
    </xf>
    <xf numFmtId="14" fontId="25" fillId="0" borderId="1" xfId="2" applyNumberFormat="1" applyFont="1" applyBorder="1" applyAlignment="1">
      <alignment horizontal="center"/>
    </xf>
    <xf numFmtId="166" fontId="17" fillId="0" borderId="7" xfId="2" applyNumberFormat="1" applyFont="1" applyBorder="1" applyAlignment="1">
      <alignment horizontal="center" vertical="center"/>
    </xf>
    <xf numFmtId="167" fontId="17" fillId="0" borderId="7" xfId="2" applyNumberFormat="1" applyFont="1" applyBorder="1" applyAlignment="1">
      <alignment horizontal="center" vertical="center"/>
    </xf>
    <xf numFmtId="168" fontId="17" fillId="0" borderId="7" xfId="2" applyNumberFormat="1" applyFont="1" applyBorder="1" applyAlignment="1">
      <alignment horizontal="center" vertical="center"/>
    </xf>
    <xf numFmtId="169" fontId="17" fillId="0" borderId="7" xfId="2" applyNumberFormat="1" applyFont="1" applyBorder="1" applyAlignment="1">
      <alignment horizontal="center" vertical="center"/>
    </xf>
    <xf numFmtId="165" fontId="17" fillId="0" borderId="7" xfId="2" applyNumberFormat="1" applyFont="1" applyBorder="1"/>
    <xf numFmtId="172" fontId="7" fillId="0" borderId="3" xfId="20" applyNumberFormat="1" applyFont="1" applyBorder="1" applyAlignment="1">
      <alignment horizontal="center" vertical="center"/>
    </xf>
    <xf numFmtId="172" fontId="17" fillId="0" borderId="7" xfId="20" applyNumberFormat="1" applyFont="1" applyBorder="1" applyAlignment="1">
      <alignment horizontal="center" vertical="center"/>
    </xf>
    <xf numFmtId="166" fontId="4" fillId="0" borderId="0" xfId="2" applyNumberFormat="1" applyFont="1" applyBorder="1" applyAlignment="1">
      <alignment vertical="center"/>
    </xf>
    <xf numFmtId="168" fontId="44" fillId="0" borderId="0" xfId="2" applyNumberFormat="1" applyFont="1" applyBorder="1" applyAlignment="1">
      <alignment horizontal="right"/>
    </xf>
    <xf numFmtId="0" fontId="44" fillId="0" borderId="0" xfId="2" applyFont="1" applyBorder="1" applyAlignment="1">
      <alignment vertical="center"/>
    </xf>
    <xf numFmtId="0" fontId="42" fillId="0" borderId="3" xfId="2" applyFont="1" applyBorder="1"/>
    <xf numFmtId="167" fontId="42" fillId="0" borderId="3" xfId="2" applyNumberFormat="1" applyFont="1" applyBorder="1" applyAlignment="1">
      <alignment horizontal="center" vertical="center" wrapText="1"/>
    </xf>
    <xf numFmtId="168" fontId="42" fillId="0" borderId="3" xfId="2" applyNumberFormat="1" applyFont="1" applyBorder="1" applyAlignment="1">
      <alignment horizontal="center" vertical="center"/>
    </xf>
    <xf numFmtId="168" fontId="42" fillId="0" borderId="3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/>
    </xf>
    <xf numFmtId="170" fontId="11" fillId="0" borderId="1" xfId="2" applyNumberFormat="1" applyFont="1" applyBorder="1" applyAlignment="1">
      <alignment horizontal="center" vertical="center"/>
    </xf>
    <xf numFmtId="168" fontId="11" fillId="0" borderId="1" xfId="2" applyNumberFormat="1" applyFont="1" applyBorder="1" applyAlignment="1">
      <alignment horizontal="center" vertical="center"/>
    </xf>
    <xf numFmtId="169" fontId="11" fillId="0" borderId="1" xfId="2" applyNumberFormat="1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/>
    </xf>
    <xf numFmtId="165" fontId="11" fillId="0" borderId="1" xfId="2" applyNumberFormat="1" applyFont="1" applyBorder="1"/>
    <xf numFmtId="166" fontId="14" fillId="0" borderId="7" xfId="2" applyNumberFormat="1" applyFont="1" applyBorder="1" applyAlignment="1">
      <alignment horizontal="center" vertical="center"/>
    </xf>
    <xf numFmtId="167" fontId="14" fillId="0" borderId="7" xfId="2" applyNumberFormat="1" applyFont="1" applyBorder="1" applyAlignment="1">
      <alignment horizontal="center" vertical="center"/>
    </xf>
    <xf numFmtId="168" fontId="14" fillId="0" borderId="7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169" fontId="14" fillId="0" borderId="7" xfId="2" applyNumberFormat="1" applyFont="1" applyBorder="1" applyAlignment="1">
      <alignment horizontal="center" vertical="center"/>
    </xf>
    <xf numFmtId="1" fontId="14" fillId="0" borderId="7" xfId="2" applyNumberFormat="1" applyFont="1" applyBorder="1" applyAlignment="1">
      <alignment horizontal="center" vertical="center"/>
    </xf>
    <xf numFmtId="165" fontId="54" fillId="0" borderId="7" xfId="2" applyNumberFormat="1" applyFont="1" applyBorder="1"/>
    <xf numFmtId="0" fontId="43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1" fillId="0" borderId="3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0" xfId="2" applyFont="1" applyBorder="1" applyAlignment="1">
      <alignment horizontal="center"/>
    </xf>
    <xf numFmtId="165" fontId="23" fillId="0" borderId="0" xfId="2" applyNumberFormat="1" applyFont="1" applyBorder="1" applyAlignment="1">
      <alignment horizontal="center"/>
    </xf>
    <xf numFmtId="0" fontId="42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1" fillId="0" borderId="9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166" fontId="10" fillId="0" borderId="0" xfId="2" applyNumberFormat="1" applyFont="1" applyBorder="1" applyAlignment="1">
      <alignment horizontal="center" vertical="center"/>
    </xf>
    <xf numFmtId="166" fontId="23" fillId="0" borderId="0" xfId="2" applyNumberFormat="1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42" fillId="0" borderId="7" xfId="2" applyFont="1" applyBorder="1" applyAlignment="1">
      <alignment horizontal="center"/>
    </xf>
    <xf numFmtId="0" fontId="21" fillId="0" borderId="3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168" fontId="4" fillId="0" borderId="0" xfId="2" applyNumberFormat="1" applyFont="1" applyBorder="1" applyAlignment="1">
      <alignment horizontal="center" vertical="center"/>
    </xf>
    <xf numFmtId="168" fontId="21" fillId="0" borderId="8" xfId="2" applyNumberFormat="1" applyFont="1" applyBorder="1" applyAlignment="1">
      <alignment horizontal="center" vertical="center" wrapText="1"/>
    </xf>
    <xf numFmtId="168" fontId="21" fillId="0" borderId="1" xfId="2" applyNumberFormat="1" applyFont="1" applyBorder="1" applyAlignment="1">
      <alignment horizontal="center" vertical="center" wrapText="1"/>
    </xf>
    <xf numFmtId="168" fontId="21" fillId="0" borderId="7" xfId="2" applyNumberFormat="1" applyFont="1" applyBorder="1" applyAlignment="1">
      <alignment horizontal="center" vertical="center" wrapText="1"/>
    </xf>
    <xf numFmtId="167" fontId="21" fillId="0" borderId="8" xfId="2" applyNumberFormat="1" applyFont="1" applyBorder="1" applyAlignment="1">
      <alignment horizontal="center" vertical="center" wrapText="1"/>
    </xf>
    <xf numFmtId="167" fontId="21" fillId="0" borderId="1" xfId="2" applyNumberFormat="1" applyFont="1" applyBorder="1" applyAlignment="1">
      <alignment horizontal="center" vertical="center" wrapText="1"/>
    </xf>
    <xf numFmtId="167" fontId="21" fillId="0" borderId="7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67" fontId="21" fillId="0" borderId="3" xfId="2" applyNumberFormat="1" applyFont="1" applyBorder="1" applyAlignment="1">
      <alignment horizontal="center" vertical="center" wrapText="1"/>
    </xf>
    <xf numFmtId="168" fontId="21" fillId="0" borderId="3" xfId="2" applyNumberFormat="1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66" fontId="21" fillId="0" borderId="8" xfId="2" applyNumberFormat="1" applyFont="1" applyBorder="1" applyAlignment="1">
      <alignment horizontal="center" vertical="center" wrapText="1"/>
    </xf>
    <xf numFmtId="0" fontId="21" fillId="0" borderId="1" xfId="2" applyFont="1" applyBorder="1"/>
    <xf numFmtId="0" fontId="21" fillId="0" borderId="7" xfId="2" applyFont="1" applyBorder="1"/>
    <xf numFmtId="168" fontId="21" fillId="0" borderId="5" xfId="2" applyNumberFormat="1" applyFont="1" applyBorder="1" applyAlignment="1">
      <alignment horizontal="center" vertical="center" wrapText="1"/>
    </xf>
    <xf numFmtId="167" fontId="4" fillId="0" borderId="0" xfId="2" applyNumberFormat="1" applyFont="1" applyBorder="1" applyAlignment="1">
      <alignment horizontal="center"/>
    </xf>
    <xf numFmtId="168" fontId="21" fillId="0" borderId="9" xfId="2" applyNumberFormat="1" applyFont="1" applyBorder="1" applyAlignment="1">
      <alignment horizontal="center" vertical="center"/>
    </xf>
    <xf numFmtId="168" fontId="21" fillId="0" borderId="11" xfId="2" applyNumberFormat="1" applyFont="1" applyBorder="1" applyAlignment="1">
      <alignment horizontal="center" vertical="center"/>
    </xf>
    <xf numFmtId="168" fontId="21" fillId="0" borderId="10" xfId="2" applyNumberFormat="1" applyFont="1" applyBorder="1" applyAlignment="1">
      <alignment horizontal="center" vertical="center"/>
    </xf>
    <xf numFmtId="168" fontId="21" fillId="0" borderId="4" xfId="2" applyNumberFormat="1" applyFont="1" applyBorder="1" applyAlignment="1">
      <alignment horizontal="center" vertical="center"/>
    </xf>
    <xf numFmtId="168" fontId="21" fillId="0" borderId="2" xfId="2" applyNumberFormat="1" applyFont="1" applyBorder="1" applyAlignment="1">
      <alignment horizontal="center" vertical="center"/>
    </xf>
    <xf numFmtId="168" fontId="21" fillId="0" borderId="9" xfId="2" applyNumberFormat="1" applyFont="1" applyBorder="1" applyAlignment="1">
      <alignment horizontal="center" vertical="center" wrapText="1"/>
    </xf>
    <xf numFmtId="168" fontId="21" fillId="0" borderId="11" xfId="2" applyNumberFormat="1" applyFont="1" applyBorder="1" applyAlignment="1">
      <alignment horizontal="center" vertical="center" wrapText="1"/>
    </xf>
    <xf numFmtId="168" fontId="21" fillId="0" borderId="10" xfId="2" applyNumberFormat="1" applyFont="1" applyBorder="1" applyAlignment="1">
      <alignment horizontal="center" vertical="center" wrapText="1"/>
    </xf>
    <xf numFmtId="0" fontId="47" fillId="0" borderId="0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37" fillId="0" borderId="3" xfId="2" applyFont="1" applyBorder="1" applyAlignment="1">
      <alignment horizontal="left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left" vertical="center" wrapText="1"/>
    </xf>
    <xf numFmtId="0" fontId="37" fillId="0" borderId="1" xfId="2" applyFont="1" applyBorder="1" applyAlignment="1">
      <alignment horizontal="center" vertical="center" wrapText="1"/>
    </xf>
    <xf numFmtId="0" fontId="34" fillId="0" borderId="0" xfId="2" applyFont="1" applyAlignment="1">
      <alignment horizontal="center"/>
    </xf>
    <xf numFmtId="0" fontId="26" fillId="0" borderId="5" xfId="2" applyFont="1" applyBorder="1" applyAlignment="1">
      <alignment horizontal="center" vertical="center" wrapText="1"/>
    </xf>
    <xf numFmtId="0" fontId="46" fillId="0" borderId="5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/>
    </xf>
    <xf numFmtId="0" fontId="2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/>
    </xf>
    <xf numFmtId="0" fontId="47" fillId="0" borderId="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68" fontId="21" fillId="0" borderId="5" xfId="2" applyNumberFormat="1" applyFont="1" applyBorder="1" applyAlignment="1">
      <alignment horizontal="center" vertical="center"/>
    </xf>
    <xf numFmtId="0" fontId="44" fillId="0" borderId="0" xfId="2" applyFont="1" applyAlignment="1">
      <alignment horizontal="center" vertical="center"/>
    </xf>
    <xf numFmtId="168" fontId="44" fillId="0" borderId="0" xfId="2" applyNumberFormat="1" applyFont="1" applyBorder="1" applyAlignment="1">
      <alignment horizontal="center"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1" xfId="2" applyFont="1" applyBorder="1" applyAlignment="1">
      <alignment horizontal="left" vertical="center" wrapText="1"/>
    </xf>
    <xf numFmtId="0" fontId="42" fillId="0" borderId="7" xfId="2" applyFont="1" applyBorder="1" applyAlignment="1">
      <alignment horizontal="center" vertical="center"/>
    </xf>
    <xf numFmtId="0" fontId="44" fillId="0" borderId="0" xfId="2" applyFont="1" applyBorder="1" applyAlignment="1">
      <alignment horizontal="center"/>
    </xf>
    <xf numFmtId="166" fontId="44" fillId="0" borderId="0" xfId="2" applyNumberFormat="1" applyFont="1" applyBorder="1" applyAlignment="1">
      <alignment horizontal="center" vertical="center"/>
    </xf>
    <xf numFmtId="0" fontId="44" fillId="0" borderId="0" xfId="2" applyFont="1" applyBorder="1" applyAlignment="1">
      <alignment horizontal="center" vertical="center"/>
    </xf>
    <xf numFmtId="168" fontId="21" fillId="0" borderId="3" xfId="2" applyNumberFormat="1" applyFont="1" applyBorder="1" applyAlignment="1">
      <alignment horizontal="center" vertical="center"/>
    </xf>
    <xf numFmtId="168" fontId="21" fillId="0" borderId="1" xfId="2" applyNumberFormat="1" applyFont="1" applyBorder="1" applyAlignment="1">
      <alignment horizontal="center" vertical="center"/>
    </xf>
    <xf numFmtId="168" fontId="21" fillId="0" borderId="7" xfId="2" applyNumberFormat="1" applyFont="1" applyBorder="1" applyAlignment="1">
      <alignment horizontal="center" vertical="center"/>
    </xf>
    <xf numFmtId="167" fontId="44" fillId="0" borderId="0" xfId="2" applyNumberFormat="1" applyFont="1" applyBorder="1" applyAlignment="1">
      <alignment horizontal="center"/>
    </xf>
    <xf numFmtId="166" fontId="23" fillId="0" borderId="0" xfId="2" applyNumberFormat="1" applyFont="1" applyBorder="1" applyAlignment="1">
      <alignment vertical="center"/>
    </xf>
  </cellXfs>
  <cellStyles count="21">
    <cellStyle name="Comma" xfId="20" builtinId="3"/>
    <cellStyle name="Comma 2" xfId="15"/>
    <cellStyle name="Comma 3" xfId="19"/>
    <cellStyle name="Comma 4" xfId="10"/>
    <cellStyle name="Comma 5" xfId="11"/>
    <cellStyle name="Comma 5 2" xfId="13"/>
    <cellStyle name="Normal" xfId="0" builtinId="0"/>
    <cellStyle name="Normal 10" xfId="16"/>
    <cellStyle name="Normal 11" xfId="17"/>
    <cellStyle name="Normal 12" xfId="1"/>
    <cellStyle name="Normal 13" xfId="4"/>
    <cellStyle name="Normal 2" xfId="12"/>
    <cellStyle name="Normal 2 2" xfId="14"/>
    <cellStyle name="Normal 3" xfId="2"/>
    <cellStyle name="Normal 3 2" xfId="18"/>
    <cellStyle name="Normal 4" xfId="6"/>
    <cellStyle name="Normal 5" xfId="3"/>
    <cellStyle name="Normal 6" xfId="5"/>
    <cellStyle name="Normal 7" xfId="9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</xdr:row>
      <xdr:rowOff>209550</xdr:rowOff>
    </xdr:from>
    <xdr:to>
      <xdr:col>2</xdr:col>
      <xdr:colOff>0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1104900" y="44767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2</xdr:row>
      <xdr:rowOff>0</xdr:rowOff>
    </xdr:from>
    <xdr:to>
      <xdr:col>13</xdr:col>
      <xdr:colOff>438150</xdr:colOff>
      <xdr:row>2</xdr:row>
      <xdr:rowOff>2</xdr:rowOff>
    </xdr:to>
    <xdr:cxnSp macro="">
      <xdr:nvCxnSpPr>
        <xdr:cNvPr id="7" name="Straight Connector 6"/>
        <xdr:cNvCxnSpPr/>
      </xdr:nvCxnSpPr>
      <xdr:spPr>
        <a:xfrm flipV="1">
          <a:off x="7562850" y="457200"/>
          <a:ext cx="145732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838200" y="476250"/>
          <a:ext cx="647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2</xdr:row>
      <xdr:rowOff>0</xdr:rowOff>
    </xdr:from>
    <xdr:to>
      <xdr:col>17</xdr:col>
      <xdr:colOff>209550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258050" y="47625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0</xdr:rowOff>
    </xdr:from>
    <xdr:to>
      <xdr:col>2</xdr:col>
      <xdr:colOff>552450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923925" y="476250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</xdr:row>
      <xdr:rowOff>219075</xdr:rowOff>
    </xdr:from>
    <xdr:to>
      <xdr:col>15</xdr:col>
      <xdr:colOff>47625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6591300" y="457200"/>
          <a:ext cx="1733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19" workbookViewId="0">
      <selection activeCell="N34" sqref="N34"/>
    </sheetView>
  </sheetViews>
  <sheetFormatPr defaultColWidth="9" defaultRowHeight="15"/>
  <cols>
    <col min="1" max="1" width="4.85546875" style="11" customWidth="1"/>
    <col min="2" max="2" width="21.28515625" style="11" customWidth="1"/>
    <col min="3" max="3" width="14.42578125" style="11" customWidth="1"/>
    <col min="4" max="4" width="14" style="11" customWidth="1"/>
    <col min="5" max="5" width="9.140625" style="11" bestFit="1" customWidth="1"/>
    <col min="6" max="6" width="14" style="11" customWidth="1"/>
    <col min="7" max="7" width="7.5703125" style="11" customWidth="1"/>
    <col min="8" max="8" width="14.7109375" style="11" customWidth="1"/>
    <col min="9" max="9" width="6" style="11" customWidth="1"/>
    <col min="10" max="11" width="4.85546875" style="11" customWidth="1"/>
    <col min="12" max="12" width="5.140625" style="11" customWidth="1"/>
    <col min="13" max="13" width="7.85546875" style="11" customWidth="1"/>
    <col min="14" max="14" width="7.7109375" style="11" customWidth="1"/>
    <col min="15" max="15" width="14" style="11" customWidth="1"/>
    <col min="16" max="16" width="9.140625" style="11" customWidth="1"/>
    <col min="17" max="16384" width="9" style="11"/>
  </cols>
  <sheetData>
    <row r="1" spans="1:18" ht="18">
      <c r="A1" s="266" t="s">
        <v>0</v>
      </c>
      <c r="B1" s="266"/>
      <c r="C1" s="266"/>
      <c r="D1" s="266"/>
      <c r="E1" s="122"/>
      <c r="F1" s="122"/>
      <c r="G1" s="9"/>
      <c r="H1" s="278" t="s">
        <v>1</v>
      </c>
      <c r="I1" s="278"/>
      <c r="J1" s="278"/>
      <c r="K1" s="278"/>
      <c r="L1" s="278"/>
      <c r="M1" s="278"/>
      <c r="N1" s="278"/>
      <c r="O1" s="278"/>
      <c r="P1" s="278"/>
      <c r="Q1" s="140"/>
      <c r="R1" s="140"/>
    </row>
    <row r="2" spans="1:18" ht="18">
      <c r="A2" s="267" t="s">
        <v>2</v>
      </c>
      <c r="B2" s="267"/>
      <c r="C2" s="267"/>
      <c r="D2" s="267"/>
      <c r="E2" s="124"/>
      <c r="F2" s="124"/>
      <c r="G2" s="9"/>
      <c r="H2" s="279" t="s">
        <v>3</v>
      </c>
      <c r="I2" s="279"/>
      <c r="J2" s="279"/>
      <c r="K2" s="279"/>
      <c r="L2" s="279"/>
      <c r="M2" s="279"/>
      <c r="N2" s="279"/>
      <c r="O2" s="279"/>
      <c r="P2" s="279"/>
      <c r="Q2" s="141"/>
      <c r="R2" s="141"/>
    </row>
    <row r="3" spans="1:18" ht="30.75" customHeight="1">
      <c r="A3" s="280" t="s">
        <v>48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18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8" ht="29.25" customHeight="1">
      <c r="A5" s="289" t="s">
        <v>4</v>
      </c>
      <c r="B5" s="291" t="s">
        <v>52</v>
      </c>
      <c r="C5" s="272" t="s">
        <v>53</v>
      </c>
      <c r="D5" s="272" t="s">
        <v>54</v>
      </c>
      <c r="E5" s="272" t="s">
        <v>90</v>
      </c>
      <c r="F5" s="272" t="s">
        <v>60</v>
      </c>
      <c r="G5" s="272" t="s">
        <v>7</v>
      </c>
      <c r="H5" s="272" t="s">
        <v>60</v>
      </c>
      <c r="I5" s="272" t="s">
        <v>105</v>
      </c>
      <c r="J5" s="274" t="s">
        <v>8</v>
      </c>
      <c r="K5" s="275"/>
      <c r="L5" s="282" t="s">
        <v>9</v>
      </c>
      <c r="M5" s="283"/>
      <c r="N5" s="272" t="s">
        <v>91</v>
      </c>
      <c r="O5" s="272" t="s">
        <v>92</v>
      </c>
      <c r="P5" s="268" t="s">
        <v>10</v>
      </c>
    </row>
    <row r="6" spans="1:18" ht="27" customHeight="1">
      <c r="A6" s="290"/>
      <c r="B6" s="292"/>
      <c r="C6" s="273"/>
      <c r="D6" s="273"/>
      <c r="E6" s="273"/>
      <c r="F6" s="273"/>
      <c r="G6" s="273"/>
      <c r="H6" s="273"/>
      <c r="I6" s="273"/>
      <c r="J6" s="119" t="s">
        <v>11</v>
      </c>
      <c r="K6" s="119" t="s">
        <v>12</v>
      </c>
      <c r="L6" s="119" t="s">
        <v>13</v>
      </c>
      <c r="M6" s="119" t="s">
        <v>12</v>
      </c>
      <c r="N6" s="273"/>
      <c r="O6" s="273"/>
      <c r="P6" s="269"/>
    </row>
    <row r="7" spans="1:18" s="12" customFormat="1" ht="15.75">
      <c r="A7" s="174">
        <v>1</v>
      </c>
      <c r="B7" s="175" t="s">
        <v>14</v>
      </c>
      <c r="C7" s="174" t="s">
        <v>15</v>
      </c>
      <c r="D7" s="174" t="s">
        <v>16</v>
      </c>
      <c r="E7" s="174">
        <v>3.26</v>
      </c>
      <c r="F7" s="176">
        <v>43160</v>
      </c>
      <c r="G7" s="174">
        <v>3.46</v>
      </c>
      <c r="H7" s="176">
        <v>43891</v>
      </c>
      <c r="I7" s="177">
        <v>0.20000000000000018</v>
      </c>
      <c r="J7" s="174"/>
      <c r="K7" s="174"/>
      <c r="L7" s="174">
        <v>40</v>
      </c>
      <c r="M7" s="178">
        <f>L7%*I7</f>
        <v>8.0000000000000071E-2</v>
      </c>
      <c r="N7" s="178">
        <f>I7*23.5%</f>
        <v>4.7000000000000042E-2</v>
      </c>
      <c r="O7" s="179">
        <f>(N7+M7+I7)*1490000</f>
        <v>487230.00000000041</v>
      </c>
      <c r="P7" s="174"/>
    </row>
    <row r="8" spans="1:18" s="12" customFormat="1" ht="15.75">
      <c r="A8" s="180">
        <v>2</v>
      </c>
      <c r="B8" s="181" t="s">
        <v>14</v>
      </c>
      <c r="C8" s="182">
        <v>29992</v>
      </c>
      <c r="D8" s="180" t="s">
        <v>20</v>
      </c>
      <c r="E8" s="180">
        <v>2.86</v>
      </c>
      <c r="F8" s="182">
        <v>43253</v>
      </c>
      <c r="G8" s="180">
        <v>3.06</v>
      </c>
      <c r="H8" s="182">
        <v>43984</v>
      </c>
      <c r="I8" s="183">
        <v>0.20000000000000018</v>
      </c>
      <c r="J8" s="180"/>
      <c r="K8" s="180"/>
      <c r="L8" s="180">
        <v>40</v>
      </c>
      <c r="M8" s="184">
        <v>8.0000000000000071E-2</v>
      </c>
      <c r="N8" s="178">
        <f t="shared" ref="N8:N25" si="0">I8*23.5%</f>
        <v>4.7000000000000042E-2</v>
      </c>
      <c r="O8" s="179">
        <f t="shared" ref="O8:O25" si="1">(N8+M8+I8)*1490000</f>
        <v>487230.00000000041</v>
      </c>
      <c r="P8" s="180"/>
    </row>
    <row r="9" spans="1:18" s="12" customFormat="1" ht="15.75">
      <c r="A9" s="174">
        <v>3</v>
      </c>
      <c r="B9" s="181" t="s">
        <v>23</v>
      </c>
      <c r="C9" s="182">
        <v>33202</v>
      </c>
      <c r="D9" s="180" t="s">
        <v>20</v>
      </c>
      <c r="E9" s="180">
        <v>2.46</v>
      </c>
      <c r="F9" s="182">
        <v>43203</v>
      </c>
      <c r="G9" s="180">
        <v>2.66</v>
      </c>
      <c r="H9" s="182">
        <v>43934</v>
      </c>
      <c r="I9" s="183">
        <v>0.19999999999999973</v>
      </c>
      <c r="J9" s="180"/>
      <c r="K9" s="180"/>
      <c r="L9" s="180">
        <v>40</v>
      </c>
      <c r="M9" s="184">
        <v>7.9999999999999891E-2</v>
      </c>
      <c r="N9" s="178">
        <f t="shared" si="0"/>
        <v>4.6999999999999938E-2</v>
      </c>
      <c r="O9" s="179">
        <f t="shared" si="1"/>
        <v>487229.99999999936</v>
      </c>
      <c r="P9" s="180"/>
    </row>
    <row r="10" spans="1:18" s="12" customFormat="1" ht="15.75">
      <c r="A10" s="180">
        <v>4</v>
      </c>
      <c r="B10" s="181" t="s">
        <v>24</v>
      </c>
      <c r="C10" s="182">
        <v>32426</v>
      </c>
      <c r="D10" s="180" t="s">
        <v>19</v>
      </c>
      <c r="E10" s="180">
        <v>2.46</v>
      </c>
      <c r="F10" s="182">
        <v>43203</v>
      </c>
      <c r="G10" s="180">
        <v>2.66</v>
      </c>
      <c r="H10" s="182">
        <v>43934</v>
      </c>
      <c r="I10" s="183">
        <v>0.19999999999999973</v>
      </c>
      <c r="J10" s="180"/>
      <c r="K10" s="180"/>
      <c r="L10" s="180">
        <v>40</v>
      </c>
      <c r="M10" s="184">
        <v>7.9999999999999891E-2</v>
      </c>
      <c r="N10" s="178">
        <f t="shared" si="0"/>
        <v>4.6999999999999938E-2</v>
      </c>
      <c r="O10" s="179">
        <f t="shared" si="1"/>
        <v>487229.99999999936</v>
      </c>
      <c r="P10" s="180"/>
    </row>
    <row r="11" spans="1:18" s="12" customFormat="1" ht="15.75">
      <c r="A11" s="174">
        <v>5</v>
      </c>
      <c r="B11" s="181" t="s">
        <v>25</v>
      </c>
      <c r="C11" s="182">
        <v>32552</v>
      </c>
      <c r="D11" s="180" t="s">
        <v>19</v>
      </c>
      <c r="E11" s="180">
        <v>2.46</v>
      </c>
      <c r="F11" s="182">
        <v>43203</v>
      </c>
      <c r="G11" s="180">
        <v>2.66</v>
      </c>
      <c r="H11" s="182">
        <v>43934</v>
      </c>
      <c r="I11" s="183">
        <v>0.19999999999999973</v>
      </c>
      <c r="J11" s="180"/>
      <c r="K11" s="180"/>
      <c r="L11" s="180">
        <v>70</v>
      </c>
      <c r="M11" s="184">
        <v>0.13999999999999982</v>
      </c>
      <c r="N11" s="178">
        <f t="shared" si="0"/>
        <v>4.6999999999999938E-2</v>
      </c>
      <c r="O11" s="179">
        <f t="shared" si="1"/>
        <v>576629.99999999919</v>
      </c>
      <c r="P11" s="180"/>
    </row>
    <row r="12" spans="1:18" s="12" customFormat="1" ht="15.75">
      <c r="A12" s="180">
        <v>6</v>
      </c>
      <c r="B12" s="181" t="s">
        <v>26</v>
      </c>
      <c r="C12" s="182">
        <v>32857</v>
      </c>
      <c r="D12" s="180" t="s">
        <v>19</v>
      </c>
      <c r="E12" s="180">
        <v>2.46</v>
      </c>
      <c r="F12" s="182">
        <v>43203</v>
      </c>
      <c r="G12" s="180">
        <v>2.66</v>
      </c>
      <c r="H12" s="182">
        <v>43934</v>
      </c>
      <c r="I12" s="183">
        <v>0.19999999999999973</v>
      </c>
      <c r="J12" s="180"/>
      <c r="K12" s="180"/>
      <c r="L12" s="180">
        <v>40</v>
      </c>
      <c r="M12" s="184">
        <v>7.9999999999999891E-2</v>
      </c>
      <c r="N12" s="178">
        <f t="shared" si="0"/>
        <v>4.6999999999999938E-2</v>
      </c>
      <c r="O12" s="179">
        <f t="shared" si="1"/>
        <v>487229.99999999936</v>
      </c>
      <c r="P12" s="180"/>
    </row>
    <row r="13" spans="1:18" s="12" customFormat="1" ht="15.75">
      <c r="A13" s="174">
        <v>7</v>
      </c>
      <c r="B13" s="181" t="s">
        <v>27</v>
      </c>
      <c r="C13" s="182">
        <v>29861</v>
      </c>
      <c r="D13" s="180" t="s">
        <v>19</v>
      </c>
      <c r="E13" s="180">
        <v>2.46</v>
      </c>
      <c r="F13" s="182">
        <v>43203</v>
      </c>
      <c r="G13" s="180">
        <v>2.66</v>
      </c>
      <c r="H13" s="182">
        <v>43934</v>
      </c>
      <c r="I13" s="183">
        <v>0.19999999999999973</v>
      </c>
      <c r="J13" s="180"/>
      <c r="K13" s="180"/>
      <c r="L13" s="180">
        <v>60</v>
      </c>
      <c r="M13" s="184">
        <v>0.11999999999999984</v>
      </c>
      <c r="N13" s="178">
        <f t="shared" si="0"/>
        <v>4.6999999999999938E-2</v>
      </c>
      <c r="O13" s="179">
        <f t="shared" si="1"/>
        <v>546829.9999999993</v>
      </c>
      <c r="P13" s="180"/>
    </row>
    <row r="14" spans="1:18" s="12" customFormat="1" ht="15.75">
      <c r="A14" s="180">
        <v>8</v>
      </c>
      <c r="B14" s="181" t="s">
        <v>28</v>
      </c>
      <c r="C14" s="180" t="s">
        <v>29</v>
      </c>
      <c r="D14" s="180" t="s">
        <v>16</v>
      </c>
      <c r="E14" s="180">
        <v>3.46</v>
      </c>
      <c r="F14" s="182">
        <v>43205</v>
      </c>
      <c r="G14" s="180">
        <v>3.66</v>
      </c>
      <c r="H14" s="182">
        <v>43936</v>
      </c>
      <c r="I14" s="183">
        <v>0.19999999999999973</v>
      </c>
      <c r="J14" s="180"/>
      <c r="K14" s="180"/>
      <c r="L14" s="180">
        <v>50</v>
      </c>
      <c r="M14" s="184">
        <v>9.9999999999999853E-2</v>
      </c>
      <c r="N14" s="178">
        <f t="shared" si="0"/>
        <v>4.6999999999999938E-2</v>
      </c>
      <c r="O14" s="179">
        <f t="shared" si="1"/>
        <v>517029.9999999993</v>
      </c>
      <c r="P14" s="180"/>
    </row>
    <row r="15" spans="1:18" s="12" customFormat="1" ht="15.75">
      <c r="A15" s="174">
        <v>9</v>
      </c>
      <c r="B15" s="181" t="s">
        <v>30</v>
      </c>
      <c r="C15" s="182">
        <v>24360</v>
      </c>
      <c r="D15" s="180" t="s">
        <v>20</v>
      </c>
      <c r="E15" s="180">
        <v>3.86</v>
      </c>
      <c r="F15" s="182">
        <v>43221</v>
      </c>
      <c r="G15" s="180">
        <v>4.0599999999999996</v>
      </c>
      <c r="H15" s="182">
        <v>43952</v>
      </c>
      <c r="I15" s="183">
        <v>0.20000000000000018</v>
      </c>
      <c r="J15" s="180"/>
      <c r="K15" s="180"/>
      <c r="L15" s="180">
        <v>40</v>
      </c>
      <c r="M15" s="184">
        <v>8.0000000000000071E-2</v>
      </c>
      <c r="N15" s="178">
        <f t="shared" si="0"/>
        <v>4.7000000000000042E-2</v>
      </c>
      <c r="O15" s="179">
        <f t="shared" si="1"/>
        <v>487230.00000000041</v>
      </c>
      <c r="P15" s="180"/>
    </row>
    <row r="16" spans="1:18" s="12" customFormat="1" ht="15.75">
      <c r="A16" s="180">
        <v>10</v>
      </c>
      <c r="B16" s="181" t="s">
        <v>31</v>
      </c>
      <c r="C16" s="182">
        <v>32212</v>
      </c>
      <c r="D16" s="180" t="s">
        <v>16</v>
      </c>
      <c r="E16" s="180">
        <v>2.66</v>
      </c>
      <c r="F16" s="182">
        <v>43253</v>
      </c>
      <c r="G16" s="180">
        <v>2.86</v>
      </c>
      <c r="H16" s="182">
        <v>43984</v>
      </c>
      <c r="I16" s="183">
        <v>0.20000000000000018</v>
      </c>
      <c r="J16" s="180"/>
      <c r="K16" s="180"/>
      <c r="L16" s="180">
        <v>40</v>
      </c>
      <c r="M16" s="184">
        <v>8.0000000000000071E-2</v>
      </c>
      <c r="N16" s="178">
        <f t="shared" si="0"/>
        <v>4.7000000000000042E-2</v>
      </c>
      <c r="O16" s="179">
        <f t="shared" si="1"/>
        <v>487230.00000000041</v>
      </c>
      <c r="P16" s="180"/>
    </row>
    <row r="17" spans="1:18" s="12" customFormat="1" ht="15.75">
      <c r="A17" s="174">
        <v>11</v>
      </c>
      <c r="B17" s="181" t="s">
        <v>32</v>
      </c>
      <c r="C17" s="180" t="s">
        <v>33</v>
      </c>
      <c r="D17" s="180" t="s">
        <v>16</v>
      </c>
      <c r="E17" s="180">
        <v>2.2599999999999998</v>
      </c>
      <c r="F17" s="182">
        <v>43191</v>
      </c>
      <c r="G17" s="180">
        <v>2.46</v>
      </c>
      <c r="H17" s="182">
        <v>43922</v>
      </c>
      <c r="I17" s="183">
        <v>0.19999999999999996</v>
      </c>
      <c r="J17" s="180"/>
      <c r="K17" s="180"/>
      <c r="L17" s="180">
        <v>50</v>
      </c>
      <c r="M17" s="184">
        <v>9.9999999999999978E-2</v>
      </c>
      <c r="N17" s="178">
        <f t="shared" si="0"/>
        <v>4.6999999999999986E-2</v>
      </c>
      <c r="O17" s="179">
        <f t="shared" si="1"/>
        <v>517029.99999999988</v>
      </c>
      <c r="P17" s="180"/>
    </row>
    <row r="18" spans="1:18" s="12" customFormat="1" ht="15.75">
      <c r="A18" s="180">
        <v>12</v>
      </c>
      <c r="B18" s="181" t="s">
        <v>34</v>
      </c>
      <c r="C18" s="182">
        <v>32422</v>
      </c>
      <c r="D18" s="180" t="s">
        <v>19</v>
      </c>
      <c r="E18" s="180">
        <v>2.2599999999999998</v>
      </c>
      <c r="F18" s="182">
        <v>43191</v>
      </c>
      <c r="G18" s="180">
        <v>2.46</v>
      </c>
      <c r="H18" s="182">
        <v>43922</v>
      </c>
      <c r="I18" s="183">
        <v>0.19999999999999996</v>
      </c>
      <c r="J18" s="180"/>
      <c r="K18" s="180"/>
      <c r="L18" s="180">
        <v>40</v>
      </c>
      <c r="M18" s="184">
        <v>7.9999999999999988E-2</v>
      </c>
      <c r="N18" s="178">
        <f t="shared" si="0"/>
        <v>4.6999999999999986E-2</v>
      </c>
      <c r="O18" s="179">
        <f t="shared" si="1"/>
        <v>487229.99999999994</v>
      </c>
      <c r="P18" s="180"/>
    </row>
    <row r="19" spans="1:18" s="12" customFormat="1" ht="15.75">
      <c r="A19" s="174">
        <v>13</v>
      </c>
      <c r="B19" s="185" t="s">
        <v>35</v>
      </c>
      <c r="C19" s="186">
        <v>33590</v>
      </c>
      <c r="D19" s="187" t="s">
        <v>36</v>
      </c>
      <c r="E19" s="188">
        <v>2.46</v>
      </c>
      <c r="F19" s="182">
        <v>43191</v>
      </c>
      <c r="G19" s="188">
        <v>2.66</v>
      </c>
      <c r="H19" s="182">
        <v>43922</v>
      </c>
      <c r="I19" s="183">
        <v>0.19999999999999996</v>
      </c>
      <c r="J19" s="187"/>
      <c r="K19" s="180"/>
      <c r="L19" s="180">
        <v>70</v>
      </c>
      <c r="M19" s="184">
        <v>0.13999999999999996</v>
      </c>
      <c r="N19" s="178">
        <f t="shared" si="0"/>
        <v>4.6999999999999986E-2</v>
      </c>
      <c r="O19" s="179">
        <f t="shared" si="1"/>
        <v>576629.99999999988</v>
      </c>
      <c r="P19" s="187"/>
    </row>
    <row r="20" spans="1:18" s="12" customFormat="1" ht="15.75">
      <c r="A20" s="180">
        <v>14</v>
      </c>
      <c r="B20" s="185" t="s">
        <v>37</v>
      </c>
      <c r="C20" s="186">
        <v>32921</v>
      </c>
      <c r="D20" s="187" t="s">
        <v>16</v>
      </c>
      <c r="E20" s="188">
        <v>2.46</v>
      </c>
      <c r="F20" s="182">
        <v>43191</v>
      </c>
      <c r="G20" s="188">
        <v>2.66</v>
      </c>
      <c r="H20" s="182">
        <v>43922</v>
      </c>
      <c r="I20" s="183">
        <v>0.19999999999999996</v>
      </c>
      <c r="J20" s="187"/>
      <c r="K20" s="180"/>
      <c r="L20" s="180">
        <v>60</v>
      </c>
      <c r="M20" s="184">
        <v>0.11999999999999997</v>
      </c>
      <c r="N20" s="178">
        <f t="shared" si="0"/>
        <v>4.6999999999999986E-2</v>
      </c>
      <c r="O20" s="179">
        <f t="shared" si="1"/>
        <v>546829.99999999977</v>
      </c>
      <c r="P20" s="187"/>
    </row>
    <row r="21" spans="1:18" s="12" customFormat="1" ht="15.75">
      <c r="A21" s="174">
        <v>15</v>
      </c>
      <c r="B21" s="181" t="s">
        <v>41</v>
      </c>
      <c r="C21" s="182">
        <v>33963</v>
      </c>
      <c r="D21" s="189" t="s">
        <v>19</v>
      </c>
      <c r="E21" s="180">
        <v>2.06</v>
      </c>
      <c r="F21" s="182">
        <v>43101</v>
      </c>
      <c r="G21" s="180">
        <v>2.2599999999999998</v>
      </c>
      <c r="H21" s="182">
        <v>43831</v>
      </c>
      <c r="I21" s="183">
        <v>0.2</v>
      </c>
      <c r="J21" s="180"/>
      <c r="K21" s="180"/>
      <c r="L21" s="180">
        <v>40</v>
      </c>
      <c r="M21" s="184">
        <v>0.08</v>
      </c>
      <c r="N21" s="178">
        <f t="shared" si="0"/>
        <v>4.7E-2</v>
      </c>
      <c r="O21" s="179">
        <f t="shared" si="1"/>
        <v>487230</v>
      </c>
      <c r="P21" s="180"/>
    </row>
    <row r="22" spans="1:18" s="12" customFormat="1" ht="15.75">
      <c r="A22" s="180">
        <v>16</v>
      </c>
      <c r="B22" s="190" t="s">
        <v>94</v>
      </c>
      <c r="C22" s="191">
        <v>31538</v>
      </c>
      <c r="D22" s="192" t="s">
        <v>19</v>
      </c>
      <c r="E22" s="180">
        <v>2.86</v>
      </c>
      <c r="F22" s="182">
        <v>43983</v>
      </c>
      <c r="G22" s="180">
        <v>3.06</v>
      </c>
      <c r="H22" s="182">
        <v>43983</v>
      </c>
      <c r="I22" s="183">
        <v>0.2</v>
      </c>
      <c r="J22" s="180"/>
      <c r="K22" s="180"/>
      <c r="L22" s="180">
        <v>40</v>
      </c>
      <c r="M22" s="184">
        <v>0.08</v>
      </c>
      <c r="N22" s="178">
        <f t="shared" si="0"/>
        <v>4.7E-2</v>
      </c>
      <c r="O22" s="179">
        <f t="shared" si="1"/>
        <v>487230</v>
      </c>
      <c r="P22" s="188"/>
    </row>
    <row r="23" spans="1:18" s="128" customFormat="1" ht="18">
      <c r="A23" s="193"/>
      <c r="B23" s="129" t="s">
        <v>97</v>
      </c>
      <c r="C23" s="194"/>
      <c r="D23" s="195"/>
      <c r="E23" s="196"/>
      <c r="F23" s="197"/>
      <c r="G23" s="196"/>
      <c r="H23" s="197"/>
      <c r="I23" s="198"/>
      <c r="J23" s="195"/>
      <c r="K23" s="193"/>
      <c r="L23" s="193"/>
      <c r="M23" s="199"/>
      <c r="N23" s="178"/>
      <c r="O23" s="179">
        <f t="shared" si="1"/>
        <v>0</v>
      </c>
      <c r="P23" s="195"/>
    </row>
    <row r="24" spans="1:18" s="12" customFormat="1" ht="19.5" customHeight="1">
      <c r="A24" s="180">
        <v>1</v>
      </c>
      <c r="B24" s="200" t="s">
        <v>39</v>
      </c>
      <c r="C24" s="201">
        <v>25802</v>
      </c>
      <c r="D24" s="189" t="s">
        <v>19</v>
      </c>
      <c r="E24" s="180">
        <v>3.46</v>
      </c>
      <c r="F24" s="182">
        <v>43108</v>
      </c>
      <c r="G24" s="180">
        <v>3.66</v>
      </c>
      <c r="H24" s="182">
        <v>43838</v>
      </c>
      <c r="I24" s="183">
        <v>0.2</v>
      </c>
      <c r="J24" s="180"/>
      <c r="K24" s="180"/>
      <c r="L24" s="180">
        <v>40</v>
      </c>
      <c r="M24" s="184">
        <v>0.08</v>
      </c>
      <c r="N24" s="178">
        <f t="shared" si="0"/>
        <v>4.7E-2</v>
      </c>
      <c r="O24" s="179">
        <f t="shared" si="1"/>
        <v>487230</v>
      </c>
      <c r="P24" s="180"/>
    </row>
    <row r="25" spans="1:18" s="12" customFormat="1" ht="21.75" customHeight="1">
      <c r="A25" s="180">
        <v>2</v>
      </c>
      <c r="B25" s="202" t="s">
        <v>103</v>
      </c>
      <c r="C25" s="203">
        <v>32005</v>
      </c>
      <c r="D25" s="204" t="s">
        <v>104</v>
      </c>
      <c r="E25" s="205">
        <v>2.72</v>
      </c>
      <c r="F25" s="206">
        <v>42522</v>
      </c>
      <c r="G25" s="180">
        <v>3.03</v>
      </c>
      <c r="H25" s="206">
        <v>43617</v>
      </c>
      <c r="I25" s="183">
        <v>0.31</v>
      </c>
      <c r="J25" s="180"/>
      <c r="K25" s="180"/>
      <c r="L25" s="180">
        <v>0</v>
      </c>
      <c r="M25" s="184"/>
      <c r="N25" s="178">
        <f t="shared" si="0"/>
        <v>7.2849999999999998E-2</v>
      </c>
      <c r="O25" s="179">
        <f t="shared" si="1"/>
        <v>570446.5</v>
      </c>
      <c r="P25" s="188"/>
    </row>
    <row r="26" spans="1:18" ht="15.75">
      <c r="A26" s="288" t="s">
        <v>42</v>
      </c>
      <c r="B26" s="288"/>
      <c r="C26" s="207"/>
      <c r="D26" s="207"/>
      <c r="E26" s="207"/>
      <c r="F26" s="207"/>
      <c r="G26" s="207">
        <v>108.74</v>
      </c>
      <c r="H26" s="207"/>
      <c r="I26" s="208">
        <v>7.82</v>
      </c>
      <c r="J26" s="207"/>
      <c r="K26" s="209" t="s">
        <v>63</v>
      </c>
      <c r="L26" s="208"/>
      <c r="M26" s="209">
        <v>3.8255999999999997</v>
      </c>
      <c r="N26" s="209">
        <v>2.0229599999999999</v>
      </c>
      <c r="O26" s="210">
        <f>SUM(O7:O25)</f>
        <v>9210956.4999999963</v>
      </c>
      <c r="P26" s="211"/>
    </row>
    <row r="27" spans="1:18">
      <c r="A27" s="10"/>
      <c r="B27" s="10"/>
      <c r="C27" s="10"/>
      <c r="D27" s="10"/>
      <c r="E27" s="127"/>
      <c r="F27" s="127"/>
      <c r="G27" s="10"/>
      <c r="H27" s="10"/>
      <c r="I27" s="10"/>
      <c r="J27" s="10"/>
      <c r="K27" s="10"/>
      <c r="L27" s="10"/>
      <c r="M27" s="10"/>
      <c r="N27" s="10"/>
      <c r="O27" s="143" t="s">
        <v>63</v>
      </c>
      <c r="P27" s="10"/>
      <c r="Q27" s="10"/>
      <c r="R27" s="10"/>
    </row>
    <row r="28" spans="1:18" ht="18.75">
      <c r="A28" s="284" t="s">
        <v>110</v>
      </c>
      <c r="B28" s="284"/>
      <c r="C28" s="284"/>
      <c r="D28" s="284"/>
      <c r="E28" s="284"/>
      <c r="F28" s="284"/>
      <c r="G28" s="284"/>
      <c r="H28" s="281" t="s">
        <v>111</v>
      </c>
      <c r="I28" s="281"/>
      <c r="J28" s="281"/>
      <c r="K28" s="281"/>
      <c r="L28" s="281"/>
      <c r="M28" s="281"/>
      <c r="N28" s="281"/>
      <c r="O28" s="281"/>
      <c r="P28" s="281"/>
      <c r="Q28" s="104"/>
      <c r="R28" s="104"/>
    </row>
    <row r="29" spans="1:18" ht="19.5">
      <c r="A29" s="285" t="s">
        <v>43</v>
      </c>
      <c r="B29" s="285"/>
      <c r="C29" s="285"/>
      <c r="D29" s="285"/>
      <c r="E29" s="285"/>
      <c r="F29" s="285"/>
      <c r="G29" s="285"/>
      <c r="H29" s="276" t="s">
        <v>2</v>
      </c>
      <c r="I29" s="276"/>
      <c r="J29" s="276"/>
      <c r="K29" s="276"/>
      <c r="L29" s="276"/>
      <c r="M29" s="276"/>
      <c r="N29" s="276"/>
      <c r="O29" s="276"/>
      <c r="P29" s="276"/>
      <c r="Q29" s="2"/>
      <c r="R29" s="2"/>
    </row>
    <row r="30" spans="1:18" ht="18.75">
      <c r="A30" s="270" t="s">
        <v>109</v>
      </c>
      <c r="B30" s="270"/>
      <c r="C30" s="270"/>
      <c r="D30" s="271" t="s">
        <v>112</v>
      </c>
      <c r="E30" s="271"/>
      <c r="F30" s="271"/>
      <c r="G30" s="271"/>
      <c r="H30" s="287" t="s">
        <v>44</v>
      </c>
      <c r="I30" s="287"/>
      <c r="J30" s="287"/>
      <c r="K30" s="287"/>
      <c r="L30" s="287"/>
      <c r="M30" s="286" t="s">
        <v>45</v>
      </c>
      <c r="N30" s="286"/>
      <c r="O30" s="286"/>
      <c r="P30" s="286"/>
      <c r="Q30" s="360"/>
      <c r="R30" s="360"/>
    </row>
    <row r="31" spans="1:18" ht="18.75">
      <c r="A31" s="5"/>
      <c r="B31" s="6"/>
      <c r="C31" s="7"/>
      <c r="D31" s="7"/>
      <c r="E31" s="126"/>
      <c r="F31" s="126"/>
      <c r="G31" s="7"/>
      <c r="H31" s="7"/>
      <c r="I31" s="8"/>
      <c r="J31" s="3"/>
      <c r="K31" s="3"/>
      <c r="L31" s="3"/>
      <c r="M31" s="3"/>
      <c r="N31" s="3"/>
      <c r="O31" s="3"/>
      <c r="P31" s="1"/>
      <c r="Q31" s="1"/>
      <c r="R31" s="10"/>
    </row>
    <row r="32" spans="1:18" ht="18.75">
      <c r="A32" s="5"/>
      <c r="B32" s="6"/>
      <c r="C32" s="7"/>
      <c r="D32" s="7"/>
      <c r="E32" s="126"/>
      <c r="F32" s="126"/>
      <c r="G32" s="7"/>
      <c r="H32" s="7"/>
      <c r="I32" s="8"/>
      <c r="J32" s="4"/>
      <c r="K32" s="3"/>
      <c r="L32" s="3"/>
      <c r="M32" s="3"/>
      <c r="N32" s="3"/>
      <c r="O32" s="3"/>
      <c r="P32" s="1"/>
      <c r="Q32" s="1"/>
      <c r="R32" s="10"/>
    </row>
    <row r="33" spans="1:18" ht="18.75">
      <c r="A33" s="5"/>
      <c r="B33" s="6"/>
      <c r="C33" s="7"/>
      <c r="D33" s="7"/>
      <c r="E33" s="126"/>
      <c r="F33" s="126"/>
      <c r="G33" s="7"/>
      <c r="H33" s="7"/>
      <c r="I33" s="8"/>
      <c r="J33" s="4"/>
      <c r="K33" s="4"/>
      <c r="L33" s="3"/>
      <c r="M33" s="3"/>
      <c r="N33" s="3"/>
      <c r="O33" s="3"/>
      <c r="P33" s="1"/>
      <c r="Q33" s="1"/>
      <c r="R33" s="10"/>
    </row>
    <row r="34" spans="1:18" ht="18.75">
      <c r="A34" s="5"/>
      <c r="B34" s="6"/>
      <c r="C34" s="7"/>
      <c r="D34" s="7"/>
      <c r="E34" s="126"/>
      <c r="F34" s="126"/>
      <c r="G34" s="7"/>
      <c r="H34" s="7"/>
      <c r="I34" s="8"/>
      <c r="J34" s="4"/>
      <c r="K34" s="4"/>
      <c r="L34" s="3"/>
      <c r="M34" s="3"/>
      <c r="N34" s="3"/>
      <c r="O34" s="3"/>
      <c r="P34" s="1"/>
      <c r="Q34" s="1"/>
      <c r="R34" s="10"/>
    </row>
    <row r="35" spans="1:18" ht="18.75">
      <c r="A35" s="270" t="s">
        <v>46</v>
      </c>
      <c r="B35" s="270"/>
      <c r="C35" s="270"/>
      <c r="D35" s="271" t="s">
        <v>95</v>
      </c>
      <c r="E35" s="271"/>
      <c r="F35" s="271"/>
      <c r="G35" s="271"/>
      <c r="H35" s="277" t="s">
        <v>96</v>
      </c>
      <c r="I35" s="277"/>
      <c r="J35" s="277"/>
      <c r="K35" s="277"/>
      <c r="L35" s="277"/>
      <c r="M35" s="276" t="s">
        <v>47</v>
      </c>
      <c r="N35" s="276"/>
      <c r="O35" s="276"/>
      <c r="P35" s="276"/>
    </row>
  </sheetData>
  <mergeCells count="32">
    <mergeCell ref="M35:P35"/>
    <mergeCell ref="D35:G35"/>
    <mergeCell ref="H30:L30"/>
    <mergeCell ref="H35:L35"/>
    <mergeCell ref="H1:P1"/>
    <mergeCell ref="H2:P2"/>
    <mergeCell ref="H28:P28"/>
    <mergeCell ref="H29:P29"/>
    <mergeCell ref="D30:G30"/>
    <mergeCell ref="M30:P30"/>
    <mergeCell ref="L5:M5"/>
    <mergeCell ref="E5:E6"/>
    <mergeCell ref="F5:F6"/>
    <mergeCell ref="A28:G28"/>
    <mergeCell ref="A29:G29"/>
    <mergeCell ref="A30:C30"/>
    <mergeCell ref="N5:N6"/>
    <mergeCell ref="A26:B26"/>
    <mergeCell ref="C5:C6"/>
    <mergeCell ref="D5:D6"/>
    <mergeCell ref="A5:A6"/>
    <mergeCell ref="B5:B6"/>
    <mergeCell ref="A1:D1"/>
    <mergeCell ref="A2:D2"/>
    <mergeCell ref="P5:P6"/>
    <mergeCell ref="A35:C35"/>
    <mergeCell ref="O5:O6"/>
    <mergeCell ref="J5:K5"/>
    <mergeCell ref="G5:G6"/>
    <mergeCell ref="H5:H6"/>
    <mergeCell ref="I5:I6"/>
    <mergeCell ref="A3:R3"/>
  </mergeCells>
  <pageMargins left="0.24" right="0.16" top="0.33" bottom="0.32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M12" sqref="M12:M13"/>
    </sheetView>
  </sheetViews>
  <sheetFormatPr defaultRowHeight="15"/>
  <cols>
    <col min="1" max="1" width="4.5703125" customWidth="1"/>
    <col min="2" max="2" width="20.85546875" customWidth="1"/>
    <col min="3" max="3" width="17.85546875" customWidth="1"/>
    <col min="4" max="4" width="12.140625" customWidth="1"/>
    <col min="5" max="5" width="10.7109375" customWidth="1"/>
    <col min="6" max="6" width="4.140625" customWidth="1"/>
    <col min="7" max="7" width="15.85546875" customWidth="1"/>
    <col min="8" max="8" width="3.85546875" customWidth="1"/>
    <col min="9" max="9" width="8.140625" customWidth="1"/>
    <col min="10" max="10" width="16.5703125" customWidth="1"/>
    <col min="11" max="11" width="4.42578125" customWidth="1"/>
    <col min="12" max="12" width="8.28515625" customWidth="1"/>
    <col min="13" max="13" width="10.85546875" customWidth="1"/>
    <col min="14" max="14" width="15.5703125" customWidth="1"/>
    <col min="15" max="15" width="9.140625" customWidth="1"/>
    <col min="17" max="17" width="10.28515625" customWidth="1"/>
  </cols>
  <sheetData>
    <row r="1" spans="1:17" ht="18.75">
      <c r="A1" s="303" t="s">
        <v>49</v>
      </c>
      <c r="B1" s="303"/>
      <c r="C1" s="303"/>
      <c r="D1" s="303"/>
      <c r="E1" s="32"/>
      <c r="F1" s="32"/>
      <c r="G1" s="306" t="s">
        <v>50</v>
      </c>
      <c r="H1" s="306"/>
      <c r="I1" s="306"/>
      <c r="J1" s="306"/>
      <c r="K1" s="306"/>
      <c r="L1" s="306"/>
      <c r="M1" s="306"/>
      <c r="N1" s="306"/>
      <c r="O1" s="306"/>
      <c r="P1" s="142"/>
      <c r="Q1" s="142"/>
    </row>
    <row r="2" spans="1:17" ht="18.75">
      <c r="A2" s="306" t="s">
        <v>2</v>
      </c>
      <c r="B2" s="306"/>
      <c r="C2" s="306"/>
      <c r="D2" s="306"/>
      <c r="E2" s="32"/>
      <c r="F2" s="32"/>
      <c r="G2" s="306" t="s">
        <v>51</v>
      </c>
      <c r="H2" s="306"/>
      <c r="I2" s="306"/>
      <c r="J2" s="306"/>
      <c r="K2" s="306"/>
      <c r="L2" s="306"/>
      <c r="M2" s="306"/>
      <c r="N2" s="306"/>
      <c r="O2" s="306"/>
      <c r="P2" s="142"/>
      <c r="Q2" s="142"/>
    </row>
    <row r="3" spans="1:17" ht="18.75">
      <c r="A3" s="17"/>
      <c r="B3" s="32"/>
      <c r="C3" s="32"/>
      <c r="D3" s="32"/>
      <c r="E3" s="32"/>
      <c r="F3" s="32"/>
      <c r="G3" s="32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8.75">
      <c r="A4" s="300" t="s">
        <v>115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72"/>
      <c r="Q4" s="72"/>
    </row>
    <row r="5" spans="1:17" ht="15.75">
      <c r="A5" s="18"/>
      <c r="B5" s="18"/>
      <c r="C5" s="20"/>
      <c r="D5" s="20"/>
      <c r="E5" s="21"/>
      <c r="F5" s="22"/>
      <c r="G5" s="20"/>
      <c r="H5" s="23"/>
      <c r="I5" s="23"/>
      <c r="J5" s="23"/>
      <c r="K5" s="18"/>
      <c r="L5" s="18"/>
      <c r="M5" s="18"/>
      <c r="N5" s="18"/>
      <c r="O5" s="18"/>
      <c r="P5" s="33"/>
      <c r="Q5" s="24"/>
    </row>
    <row r="6" spans="1:17" ht="14.25" customHeight="1">
      <c r="A6" s="309" t="s">
        <v>4</v>
      </c>
      <c r="B6" s="312" t="s">
        <v>52</v>
      </c>
      <c r="C6" s="314" t="s">
        <v>53</v>
      </c>
      <c r="D6" s="297" t="s">
        <v>54</v>
      </c>
      <c r="E6" s="319" t="s">
        <v>55</v>
      </c>
      <c r="F6" s="320"/>
      <c r="G6" s="321"/>
      <c r="H6" s="324" t="s">
        <v>56</v>
      </c>
      <c r="I6" s="325"/>
      <c r="J6" s="326"/>
      <c r="K6" s="317" t="s">
        <v>9</v>
      </c>
      <c r="L6" s="317"/>
      <c r="M6" s="294" t="s">
        <v>58</v>
      </c>
      <c r="N6" s="294" t="s">
        <v>59</v>
      </c>
      <c r="O6" s="294" t="s">
        <v>10</v>
      </c>
    </row>
    <row r="7" spans="1:17" ht="14.25" customHeight="1">
      <c r="A7" s="310"/>
      <c r="B7" s="313"/>
      <c r="C7" s="315"/>
      <c r="D7" s="298"/>
      <c r="E7" s="322" t="s">
        <v>12</v>
      </c>
      <c r="F7" s="307" t="s">
        <v>13</v>
      </c>
      <c r="G7" s="308" t="s">
        <v>60</v>
      </c>
      <c r="H7" s="307" t="s">
        <v>13</v>
      </c>
      <c r="I7" s="308" t="s">
        <v>61</v>
      </c>
      <c r="J7" s="308" t="s">
        <v>60</v>
      </c>
      <c r="K7" s="307" t="s">
        <v>13</v>
      </c>
      <c r="L7" s="308" t="s">
        <v>12</v>
      </c>
      <c r="M7" s="295"/>
      <c r="N7" s="295"/>
      <c r="O7" s="295"/>
    </row>
    <row r="8" spans="1:17">
      <c r="A8" s="310"/>
      <c r="B8" s="313"/>
      <c r="C8" s="315"/>
      <c r="D8" s="298"/>
      <c r="E8" s="322"/>
      <c r="F8" s="298"/>
      <c r="G8" s="295"/>
      <c r="H8" s="298"/>
      <c r="I8" s="295"/>
      <c r="J8" s="295"/>
      <c r="K8" s="298"/>
      <c r="L8" s="295"/>
      <c r="M8" s="295"/>
      <c r="N8" s="295"/>
      <c r="O8" s="295"/>
    </row>
    <row r="9" spans="1:17">
      <c r="A9" s="311"/>
      <c r="B9" s="273"/>
      <c r="C9" s="316"/>
      <c r="D9" s="299"/>
      <c r="E9" s="323"/>
      <c r="F9" s="299"/>
      <c r="G9" s="296"/>
      <c r="H9" s="299"/>
      <c r="I9" s="296"/>
      <c r="J9" s="296"/>
      <c r="K9" s="299"/>
      <c r="L9" s="296"/>
      <c r="M9" s="296"/>
      <c r="N9" s="296"/>
      <c r="O9" s="296"/>
    </row>
    <row r="10" spans="1:17" ht="18.75">
      <c r="A10" s="215">
        <v>1</v>
      </c>
      <c r="B10" s="216" t="s">
        <v>17</v>
      </c>
      <c r="C10" s="217" t="s">
        <v>18</v>
      </c>
      <c r="D10" s="217" t="s">
        <v>19</v>
      </c>
      <c r="E10" s="217">
        <v>4.0599999999999996</v>
      </c>
      <c r="F10" s="218">
        <v>6</v>
      </c>
      <c r="G10" s="219">
        <v>43466</v>
      </c>
      <c r="H10" s="218">
        <v>7</v>
      </c>
      <c r="I10" s="220">
        <f t="shared" ref="I10:I14" si="0">E10*1%</f>
        <v>4.0599999999999997E-2</v>
      </c>
      <c r="J10" s="219">
        <v>43831</v>
      </c>
      <c r="K10" s="221">
        <v>40</v>
      </c>
      <c r="L10" s="222">
        <f>I10*K10%</f>
        <v>1.6240000000000001E-2</v>
      </c>
      <c r="M10" s="222">
        <f>I10*23.5%</f>
        <v>9.5409999999999991E-3</v>
      </c>
      <c r="N10" s="244">
        <f>(L10+L10+I10)*1490000</f>
        <v>108889.20000000001</v>
      </c>
      <c r="O10" s="223"/>
    </row>
    <row r="11" spans="1:17" ht="18.75">
      <c r="A11" s="215">
        <v>2</v>
      </c>
      <c r="B11" s="216" t="s">
        <v>21</v>
      </c>
      <c r="C11" s="217" t="s">
        <v>22</v>
      </c>
      <c r="D11" s="217" t="s">
        <v>19</v>
      </c>
      <c r="E11" s="217">
        <v>4.0599999999999996</v>
      </c>
      <c r="F11" s="218">
        <v>6</v>
      </c>
      <c r="G11" s="219">
        <v>43466</v>
      </c>
      <c r="H11" s="218">
        <v>7</v>
      </c>
      <c r="I11" s="220">
        <f t="shared" ref="I11" si="1">E11*1%</f>
        <v>4.0599999999999997E-2</v>
      </c>
      <c r="J11" s="219">
        <v>43831</v>
      </c>
      <c r="K11" s="221">
        <v>40</v>
      </c>
      <c r="L11" s="222">
        <f t="shared" ref="L11:L14" si="2">I11*K11%</f>
        <v>1.6240000000000001E-2</v>
      </c>
      <c r="M11" s="222">
        <f t="shared" ref="M11:M14" si="3">I11*23.5%</f>
        <v>9.5409999999999991E-3</v>
      </c>
      <c r="N11" s="244">
        <f t="shared" ref="N11:N14" si="4">(L11+L11+I11)*1490000</f>
        <v>108889.20000000001</v>
      </c>
      <c r="O11" s="223"/>
    </row>
    <row r="12" spans="1:17" ht="18.75">
      <c r="A12" s="215"/>
      <c r="B12" s="131" t="s">
        <v>97</v>
      </c>
      <c r="C12" s="224"/>
      <c r="D12" s="217"/>
      <c r="E12" s="217"/>
      <c r="F12" s="218"/>
      <c r="G12" s="225"/>
      <c r="H12" s="221"/>
      <c r="I12" s="220"/>
      <c r="J12" s="225"/>
      <c r="K12" s="221"/>
      <c r="L12" s="222" t="s">
        <v>63</v>
      </c>
      <c r="M12" s="222" t="s">
        <v>63</v>
      </c>
      <c r="N12" s="244" t="s">
        <v>63</v>
      </c>
      <c r="O12" s="223"/>
    </row>
    <row r="13" spans="1:17" ht="20.25" customHeight="1">
      <c r="A13" s="215">
        <v>3</v>
      </c>
      <c r="B13" s="226" t="s">
        <v>62</v>
      </c>
      <c r="C13" s="227">
        <v>25817</v>
      </c>
      <c r="D13" s="228" t="s">
        <v>19</v>
      </c>
      <c r="E13" s="229">
        <v>4.0599999999999996</v>
      </c>
      <c r="F13" s="229">
        <v>7</v>
      </c>
      <c r="G13" s="225">
        <v>43556</v>
      </c>
      <c r="H13" s="230">
        <v>8</v>
      </c>
      <c r="I13" s="220">
        <f t="shared" si="0"/>
        <v>4.0599999999999997E-2</v>
      </c>
      <c r="J13" s="225">
        <v>43922</v>
      </c>
      <c r="K13" s="231">
        <v>40</v>
      </c>
      <c r="L13" s="222">
        <f t="shared" si="2"/>
        <v>1.6240000000000001E-2</v>
      </c>
      <c r="M13" s="222">
        <f t="shared" si="3"/>
        <v>9.5409999999999991E-3</v>
      </c>
      <c r="N13" s="244">
        <f t="shared" si="4"/>
        <v>108889.20000000001</v>
      </c>
      <c r="O13" s="232"/>
    </row>
    <row r="14" spans="1:17" ht="18.75">
      <c r="A14" s="233">
        <v>4</v>
      </c>
      <c r="B14" s="234" t="s">
        <v>40</v>
      </c>
      <c r="C14" s="227">
        <v>25431</v>
      </c>
      <c r="D14" s="235" t="s">
        <v>19</v>
      </c>
      <c r="E14" s="236">
        <v>4.0599999999999996</v>
      </c>
      <c r="F14" s="237">
        <v>6</v>
      </c>
      <c r="G14" s="238">
        <v>43466</v>
      </c>
      <c r="H14" s="230">
        <v>7</v>
      </c>
      <c r="I14" s="220">
        <f t="shared" si="0"/>
        <v>4.0599999999999997E-2</v>
      </c>
      <c r="J14" s="238">
        <v>43831</v>
      </c>
      <c r="K14" s="231">
        <v>40</v>
      </c>
      <c r="L14" s="222">
        <f t="shared" si="2"/>
        <v>1.6240000000000001E-2</v>
      </c>
      <c r="M14" s="222">
        <f t="shared" si="3"/>
        <v>9.5409999999999991E-3</v>
      </c>
      <c r="N14" s="244">
        <f t="shared" si="4"/>
        <v>108889.20000000001</v>
      </c>
      <c r="O14" s="232"/>
    </row>
    <row r="15" spans="1:17" s="144" customFormat="1" ht="18">
      <c r="A15" s="304" t="s">
        <v>42</v>
      </c>
      <c r="B15" s="305"/>
      <c r="C15" s="239"/>
      <c r="D15" s="240"/>
      <c r="E15" s="241">
        <v>12.18</v>
      </c>
      <c r="F15" s="240"/>
      <c r="G15" s="239"/>
      <c r="H15" s="241"/>
      <c r="I15" s="242">
        <v>0.12179999999999999</v>
      </c>
      <c r="J15" s="242"/>
      <c r="K15" s="241"/>
      <c r="L15" s="242">
        <v>6.0899999999999996E-2</v>
      </c>
      <c r="M15" s="242">
        <f>SUM(M10:M14)</f>
        <v>3.8163999999999997E-2</v>
      </c>
      <c r="N15" s="245">
        <f>SUM(N10:N14)</f>
        <v>435556.80000000005</v>
      </c>
      <c r="O15" s="243" t="s">
        <v>63</v>
      </c>
    </row>
    <row r="16" spans="1:17" ht="15.75">
      <c r="A16" s="25"/>
      <c r="B16" s="25"/>
      <c r="C16" s="26"/>
      <c r="D16" s="27"/>
      <c r="E16" s="25"/>
      <c r="F16" s="28"/>
      <c r="G16" s="26"/>
      <c r="H16" s="29"/>
      <c r="I16" s="26"/>
      <c r="J16" s="29"/>
      <c r="K16" s="31"/>
      <c r="L16" s="29" t="s">
        <v>63</v>
      </c>
      <c r="M16" s="29" t="s">
        <v>63</v>
      </c>
      <c r="N16" s="29" t="s">
        <v>63</v>
      </c>
      <c r="O16" s="29"/>
      <c r="P16" s="30" t="s">
        <v>63</v>
      </c>
      <c r="Q16" s="25"/>
    </row>
    <row r="17" spans="1:17" ht="18.75">
      <c r="A17" s="284" t="s">
        <v>110</v>
      </c>
      <c r="B17" s="284"/>
      <c r="C17" s="284"/>
      <c r="D17" s="284"/>
      <c r="E17" s="284"/>
      <c r="F17" s="45"/>
      <c r="G17" s="19"/>
      <c r="H17" s="19"/>
      <c r="I17" s="46"/>
      <c r="J17" s="281" t="s">
        <v>113</v>
      </c>
      <c r="K17" s="281"/>
      <c r="L17" s="281"/>
      <c r="M17" s="281"/>
      <c r="N17" s="281"/>
      <c r="O17" s="281"/>
      <c r="P17" s="104"/>
      <c r="Q17" s="104"/>
    </row>
    <row r="18" spans="1:17" ht="19.5">
      <c r="A18" s="285" t="s">
        <v>43</v>
      </c>
      <c r="B18" s="285"/>
      <c r="C18" s="285"/>
      <c r="D18" s="285"/>
      <c r="E18" s="285"/>
      <c r="F18" s="19"/>
      <c r="G18" s="19"/>
      <c r="H18" s="48"/>
      <c r="I18" s="13"/>
      <c r="J18" s="300" t="s">
        <v>2</v>
      </c>
      <c r="K18" s="300"/>
      <c r="L18" s="300"/>
      <c r="M18" s="300"/>
      <c r="N18" s="300"/>
      <c r="O18" s="300"/>
      <c r="P18" s="72"/>
      <c r="Q18" s="72"/>
    </row>
    <row r="19" spans="1:17" ht="18.75">
      <c r="A19" s="318" t="s">
        <v>109</v>
      </c>
      <c r="B19" s="318"/>
      <c r="C19" s="318"/>
      <c r="D19" s="293" t="s">
        <v>116</v>
      </c>
      <c r="E19" s="293"/>
      <c r="F19" s="293"/>
      <c r="G19" s="293"/>
      <c r="H19" s="34"/>
      <c r="I19" s="301" t="s">
        <v>44</v>
      </c>
      <c r="J19" s="301"/>
      <c r="K19" s="301"/>
      <c r="L19" s="113"/>
      <c r="M19" s="302" t="s">
        <v>64</v>
      </c>
      <c r="N19" s="302"/>
      <c r="O19" s="302"/>
      <c r="P19" s="246"/>
      <c r="Q19" s="246"/>
    </row>
    <row r="20" spans="1:17" ht="18.75">
      <c r="A20" s="35"/>
      <c r="B20" s="35"/>
      <c r="C20" s="36"/>
      <c r="D20" s="37" t="s">
        <v>63</v>
      </c>
      <c r="E20" s="38"/>
      <c r="F20" s="16"/>
      <c r="G20" s="16"/>
      <c r="H20" s="16"/>
      <c r="I20" s="39"/>
      <c r="J20" s="14"/>
      <c r="K20" s="14"/>
      <c r="L20" s="35"/>
      <c r="M20" s="35"/>
      <c r="N20" s="35"/>
      <c r="O20" s="35"/>
      <c r="P20" s="35"/>
      <c r="Q20" s="35"/>
    </row>
    <row r="21" spans="1:17" ht="18.75">
      <c r="A21" s="14"/>
      <c r="B21" s="14"/>
      <c r="C21" s="40"/>
      <c r="D21" s="41"/>
      <c r="E21" s="15" t="s">
        <v>63</v>
      </c>
      <c r="F21" s="16"/>
      <c r="G21" s="16" t="s">
        <v>63</v>
      </c>
      <c r="H21" s="16"/>
      <c r="I21" s="16"/>
      <c r="J21" s="42"/>
      <c r="K21" s="14"/>
      <c r="L21" s="14"/>
      <c r="M21" s="14"/>
      <c r="N21" s="14"/>
      <c r="O21" s="14"/>
      <c r="P21" s="14"/>
      <c r="Q21" s="14"/>
    </row>
    <row r="22" spans="1:17" ht="18.75">
      <c r="A22" s="14"/>
      <c r="B22" s="14"/>
      <c r="C22" s="40"/>
      <c r="D22" s="41"/>
      <c r="E22" s="15"/>
      <c r="F22" s="16"/>
      <c r="G22" s="16"/>
      <c r="H22" s="16"/>
      <c r="I22" s="16"/>
      <c r="J22" s="42"/>
      <c r="K22" s="14"/>
      <c r="L22" s="14"/>
      <c r="M22" s="14"/>
      <c r="N22" s="14"/>
      <c r="O22" s="14"/>
      <c r="P22" s="14"/>
      <c r="Q22" s="14"/>
    </row>
    <row r="23" spans="1:17" ht="18.75">
      <c r="A23" s="14"/>
      <c r="B23" s="14"/>
      <c r="C23" s="40"/>
      <c r="D23" s="41"/>
      <c r="E23" s="15"/>
      <c r="F23" s="16"/>
      <c r="G23" s="16"/>
      <c r="H23" s="16"/>
      <c r="I23" s="16"/>
      <c r="J23" s="42"/>
      <c r="K23" s="42"/>
      <c r="L23" s="14"/>
      <c r="M23" s="14"/>
      <c r="N23" s="14"/>
      <c r="O23" s="14"/>
      <c r="P23" s="14"/>
      <c r="Q23" s="14"/>
    </row>
    <row r="24" spans="1:17" ht="18.75">
      <c r="A24" s="14"/>
      <c r="B24" s="14"/>
      <c r="C24" s="40"/>
      <c r="D24" s="41"/>
      <c r="E24" s="15"/>
      <c r="F24" s="16"/>
      <c r="G24" s="16"/>
      <c r="H24" s="16"/>
      <c r="I24" s="16"/>
      <c r="J24" s="42"/>
      <c r="K24" s="43"/>
      <c r="L24" s="14"/>
      <c r="M24" s="14"/>
      <c r="N24" s="14"/>
      <c r="O24" s="14"/>
      <c r="P24" s="14"/>
      <c r="Q24" s="14"/>
    </row>
    <row r="25" spans="1:17" ht="18.75">
      <c r="A25" s="287" t="s">
        <v>46</v>
      </c>
      <c r="B25" s="287"/>
      <c r="C25" s="287"/>
      <c r="D25" s="287" t="s">
        <v>95</v>
      </c>
      <c r="E25" s="287"/>
      <c r="F25" s="287"/>
      <c r="G25" s="287"/>
      <c r="H25" s="47"/>
      <c r="I25" s="287" t="s">
        <v>96</v>
      </c>
      <c r="J25" s="287"/>
      <c r="K25" s="287"/>
      <c r="L25" s="114"/>
      <c r="M25" s="287" t="s">
        <v>47</v>
      </c>
      <c r="N25" s="287"/>
      <c r="O25" s="287"/>
      <c r="P25" s="114"/>
      <c r="Q25" s="114"/>
    </row>
    <row r="26" spans="1:17" ht="18.7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</sheetData>
  <mergeCells count="36">
    <mergeCell ref="G1:O1"/>
    <mergeCell ref="E7:E9"/>
    <mergeCell ref="H6:J6"/>
    <mergeCell ref="J7:J9"/>
    <mergeCell ref="A2:D2"/>
    <mergeCell ref="G2:O2"/>
    <mergeCell ref="A1:D1"/>
    <mergeCell ref="A15:B15"/>
    <mergeCell ref="A17:E17"/>
    <mergeCell ref="F7:F9"/>
    <mergeCell ref="G7:G9"/>
    <mergeCell ref="H7:H9"/>
    <mergeCell ref="I7:I9"/>
    <mergeCell ref="K7:K9"/>
    <mergeCell ref="L7:L9"/>
    <mergeCell ref="A6:A9"/>
    <mergeCell ref="B6:B9"/>
    <mergeCell ref="C6:C9"/>
    <mergeCell ref="A4:O4"/>
    <mergeCell ref="O6:O9"/>
    <mergeCell ref="M25:O25"/>
    <mergeCell ref="A25:C25"/>
    <mergeCell ref="D19:G19"/>
    <mergeCell ref="D25:G25"/>
    <mergeCell ref="N6:N9"/>
    <mergeCell ref="D6:D9"/>
    <mergeCell ref="M6:M9"/>
    <mergeCell ref="A18:E18"/>
    <mergeCell ref="J17:O17"/>
    <mergeCell ref="J18:O18"/>
    <mergeCell ref="I19:K19"/>
    <mergeCell ref="I25:K25"/>
    <mergeCell ref="M19:O19"/>
    <mergeCell ref="K6:L6"/>
    <mergeCell ref="A19:C19"/>
    <mergeCell ref="E6:G6"/>
  </mergeCells>
  <pageMargins left="0.24" right="0.16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6"/>
  <sheetViews>
    <sheetView workbookViewId="0">
      <selection activeCell="H19" sqref="H19"/>
    </sheetView>
  </sheetViews>
  <sheetFormatPr defaultRowHeight="15"/>
  <cols>
    <col min="1" max="1" width="4.5703125" customWidth="1"/>
    <col min="2" max="2" width="14.42578125" customWidth="1"/>
    <col min="3" max="3" width="10.5703125" customWidth="1"/>
    <col min="5" max="5" width="7" customWidth="1"/>
    <col min="6" max="6" width="10.140625" customWidth="1"/>
    <col min="7" max="7" width="5.42578125" customWidth="1"/>
    <col min="8" max="8" width="13.140625" customWidth="1"/>
    <col min="9" max="9" width="6.28515625" customWidth="1"/>
    <col min="10" max="10" width="4.42578125" customWidth="1"/>
    <col min="11" max="11" width="5.42578125" customWidth="1"/>
    <col min="12" max="12" width="4.28515625" customWidth="1"/>
    <col min="13" max="13" width="8.42578125" customWidth="1"/>
    <col min="14" max="14" width="4.28515625" customWidth="1"/>
    <col min="15" max="15" width="6.28515625" customWidth="1"/>
    <col min="16" max="16" width="8.42578125" customWidth="1"/>
    <col min="17" max="17" width="9.7109375" style="117" customWidth="1"/>
  </cols>
  <sheetData>
    <row r="1" spans="1:20" s="11" customFormat="1" ht="18">
      <c r="A1" s="266" t="s">
        <v>0</v>
      </c>
      <c r="B1" s="266"/>
      <c r="C1" s="266"/>
      <c r="D1" s="266"/>
      <c r="E1" s="115"/>
      <c r="F1" s="115"/>
      <c r="G1" s="115"/>
      <c r="M1" s="278" t="s">
        <v>1</v>
      </c>
      <c r="N1" s="278"/>
      <c r="O1" s="278"/>
      <c r="P1" s="278"/>
      <c r="Q1" s="278"/>
      <c r="R1" s="278"/>
      <c r="S1" s="140"/>
      <c r="T1" s="140"/>
    </row>
    <row r="2" spans="1:20" s="11" customFormat="1" ht="18">
      <c r="A2" s="267" t="s">
        <v>2</v>
      </c>
      <c r="B2" s="267"/>
      <c r="C2" s="267"/>
      <c r="D2" s="267"/>
      <c r="E2" s="115"/>
      <c r="F2" s="115"/>
      <c r="G2" s="115"/>
      <c r="M2" s="279" t="s">
        <v>66</v>
      </c>
      <c r="N2" s="279"/>
      <c r="O2" s="279"/>
      <c r="P2" s="279"/>
      <c r="Q2" s="279"/>
      <c r="R2" s="279"/>
      <c r="S2" s="141"/>
      <c r="T2" s="141"/>
    </row>
    <row r="3" spans="1:20" ht="23.25" customHeight="1">
      <c r="A3" s="335" t="s">
        <v>93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</row>
    <row r="4" spans="1:20" ht="16.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20"/>
      <c r="R4" s="50"/>
    </row>
    <row r="5" spans="1:20" ht="34.5" customHeight="1">
      <c r="A5" s="331" t="s">
        <v>67</v>
      </c>
      <c r="B5" s="331" t="s">
        <v>52</v>
      </c>
      <c r="C5" s="331" t="s">
        <v>5</v>
      </c>
      <c r="D5" s="331" t="s">
        <v>6</v>
      </c>
      <c r="E5" s="336" t="s">
        <v>68</v>
      </c>
      <c r="F5" s="336"/>
      <c r="G5" s="331" t="s">
        <v>69</v>
      </c>
      <c r="H5" s="331" t="s">
        <v>70</v>
      </c>
      <c r="I5" s="331" t="s">
        <v>71</v>
      </c>
      <c r="J5" s="336" t="s">
        <v>72</v>
      </c>
      <c r="K5" s="336"/>
      <c r="L5" s="336" t="s">
        <v>73</v>
      </c>
      <c r="M5" s="336"/>
      <c r="N5" s="337" t="s">
        <v>74</v>
      </c>
      <c r="O5" s="337"/>
      <c r="P5" s="331" t="s">
        <v>102</v>
      </c>
      <c r="Q5" s="340" t="s">
        <v>75</v>
      </c>
      <c r="R5" s="338" t="s">
        <v>76</v>
      </c>
    </row>
    <row r="6" spans="1:20" ht="30.75" customHeight="1">
      <c r="A6" s="332"/>
      <c r="B6" s="332"/>
      <c r="C6" s="332"/>
      <c r="D6" s="332"/>
      <c r="E6" s="49" t="s">
        <v>77</v>
      </c>
      <c r="F6" s="49" t="s">
        <v>78</v>
      </c>
      <c r="G6" s="332"/>
      <c r="H6" s="332"/>
      <c r="I6" s="332"/>
      <c r="J6" s="151" t="s">
        <v>106</v>
      </c>
      <c r="K6" s="49" t="s">
        <v>77</v>
      </c>
      <c r="L6" s="152" t="s">
        <v>79</v>
      </c>
      <c r="M6" s="49" t="s">
        <v>77</v>
      </c>
      <c r="N6" s="49" t="s">
        <v>106</v>
      </c>
      <c r="O6" s="49" t="s">
        <v>77</v>
      </c>
      <c r="P6" s="332"/>
      <c r="Q6" s="341"/>
      <c r="R6" s="339"/>
    </row>
    <row r="7" spans="1:20" ht="17.25" customHeight="1">
      <c r="A7" s="146"/>
      <c r="B7" s="329" t="s">
        <v>80</v>
      </c>
      <c r="C7" s="329"/>
      <c r="D7" s="146"/>
      <c r="E7" s="146"/>
      <c r="F7" s="147"/>
      <c r="G7" s="146"/>
      <c r="H7" s="148"/>
      <c r="I7" s="149"/>
      <c r="J7" s="149"/>
      <c r="K7" s="149"/>
      <c r="L7" s="146"/>
      <c r="M7" s="146"/>
      <c r="N7" s="146"/>
      <c r="O7" s="146"/>
      <c r="P7" s="146"/>
      <c r="Q7" s="146"/>
      <c r="R7" s="150"/>
    </row>
    <row r="8" spans="1:20" ht="17.25" customHeight="1">
      <c r="A8" s="133">
        <v>1</v>
      </c>
      <c r="B8" s="68" t="s">
        <v>81</v>
      </c>
      <c r="C8" s="69">
        <v>31494</v>
      </c>
      <c r="D8" s="133" t="s">
        <v>20</v>
      </c>
      <c r="E8" s="135">
        <v>2.46</v>
      </c>
      <c r="F8" s="134">
        <v>42370</v>
      </c>
      <c r="G8" s="135">
        <v>2.66</v>
      </c>
      <c r="H8" s="134">
        <v>43101</v>
      </c>
      <c r="I8" s="70">
        <v>0.2</v>
      </c>
      <c r="J8" s="70"/>
      <c r="K8" s="70"/>
      <c r="L8" s="135">
        <v>70</v>
      </c>
      <c r="M8" s="133">
        <f>L8%*I8</f>
        <v>0.13999999999999999</v>
      </c>
      <c r="N8" s="130"/>
      <c r="O8" s="133"/>
      <c r="P8" s="133">
        <v>4.8000000000000001E-2</v>
      </c>
      <c r="Q8" s="171">
        <f>(P8+M8+I8)*1490000</f>
        <v>578120</v>
      </c>
      <c r="R8" s="145"/>
    </row>
    <row r="9" spans="1:20" ht="17.25" customHeight="1">
      <c r="A9" s="133">
        <v>2</v>
      </c>
      <c r="B9" s="68" t="s">
        <v>82</v>
      </c>
      <c r="C9" s="69">
        <v>29461</v>
      </c>
      <c r="D9" s="134" t="s">
        <v>16</v>
      </c>
      <c r="E9" s="133">
        <v>2.86</v>
      </c>
      <c r="F9" s="134">
        <v>42522</v>
      </c>
      <c r="G9" s="133">
        <v>3.06</v>
      </c>
      <c r="H9" s="134">
        <v>43252</v>
      </c>
      <c r="I9" s="70">
        <v>0.2</v>
      </c>
      <c r="J9" s="70"/>
      <c r="K9" s="70"/>
      <c r="L9" s="133">
        <v>70</v>
      </c>
      <c r="M9" s="133">
        <f t="shared" ref="M9:M13" si="0">L9%*I9</f>
        <v>0.13999999999999999</v>
      </c>
      <c r="N9" s="139"/>
      <c r="O9" s="133"/>
      <c r="P9" s="133">
        <v>4.8000000000000001E-2</v>
      </c>
      <c r="Q9" s="171">
        <f t="shared" ref="Q9:Q13" si="1">(P9+M9+I9)*1490000</f>
        <v>578120</v>
      </c>
      <c r="R9" s="145"/>
    </row>
    <row r="10" spans="1:20" ht="17.25" customHeight="1">
      <c r="A10" s="133"/>
      <c r="B10" s="333" t="s">
        <v>83</v>
      </c>
      <c r="C10" s="333"/>
      <c r="D10" s="133"/>
      <c r="E10" s="71"/>
      <c r="F10" s="136"/>
      <c r="G10" s="71"/>
      <c r="H10" s="134"/>
      <c r="I10" s="70"/>
      <c r="J10" s="70"/>
      <c r="K10" s="70"/>
      <c r="L10" s="71"/>
      <c r="M10" s="133"/>
      <c r="N10" s="139"/>
      <c r="O10" s="133"/>
      <c r="P10" s="133"/>
      <c r="Q10" s="171">
        <f t="shared" si="1"/>
        <v>0</v>
      </c>
      <c r="R10" s="145"/>
    </row>
    <row r="11" spans="1:20" ht="17.25" customHeight="1">
      <c r="A11" s="133">
        <v>3</v>
      </c>
      <c r="B11" s="68" t="s">
        <v>84</v>
      </c>
      <c r="C11" s="69">
        <v>27770</v>
      </c>
      <c r="D11" s="133" t="s">
        <v>38</v>
      </c>
      <c r="E11" s="135">
        <v>2.86</v>
      </c>
      <c r="F11" s="134">
        <v>42522</v>
      </c>
      <c r="G11" s="135">
        <v>3.06</v>
      </c>
      <c r="H11" s="134">
        <v>43252</v>
      </c>
      <c r="I11" s="70">
        <v>0.2</v>
      </c>
      <c r="J11" s="70"/>
      <c r="K11" s="70"/>
      <c r="L11" s="135">
        <v>70</v>
      </c>
      <c r="M11" s="133">
        <f t="shared" si="0"/>
        <v>0.13999999999999999</v>
      </c>
      <c r="N11" s="139"/>
      <c r="O11" s="133"/>
      <c r="P11" s="133">
        <v>4.8000000000000001E-2</v>
      </c>
      <c r="Q11" s="171">
        <f t="shared" si="1"/>
        <v>578120</v>
      </c>
      <c r="R11" s="145"/>
    </row>
    <row r="12" spans="1:20" ht="17.25" customHeight="1">
      <c r="A12" s="68"/>
      <c r="B12" s="334" t="s">
        <v>98</v>
      </c>
      <c r="C12" s="334"/>
      <c r="D12" s="123"/>
      <c r="E12" s="125"/>
      <c r="F12" s="134"/>
      <c r="G12" s="135"/>
      <c r="H12" s="134"/>
      <c r="I12" s="70"/>
      <c r="J12" s="70"/>
      <c r="K12" s="70"/>
      <c r="L12" s="135"/>
      <c r="M12" s="133"/>
      <c r="N12" s="139"/>
      <c r="O12" s="133"/>
      <c r="P12" s="133"/>
      <c r="Q12" s="171">
        <f t="shared" si="1"/>
        <v>0</v>
      </c>
      <c r="R12" s="145"/>
    </row>
    <row r="13" spans="1:20" s="138" customFormat="1" ht="17.25" customHeight="1">
      <c r="A13" s="160">
        <v>4</v>
      </c>
      <c r="B13" s="161" t="s">
        <v>99</v>
      </c>
      <c r="C13" s="162" t="s">
        <v>100</v>
      </c>
      <c r="D13" s="163" t="s">
        <v>16</v>
      </c>
      <c r="E13" s="164">
        <v>2.86</v>
      </c>
      <c r="F13" s="165">
        <v>43191</v>
      </c>
      <c r="G13" s="166">
        <v>3.06</v>
      </c>
      <c r="H13" s="165">
        <v>43922</v>
      </c>
      <c r="I13" s="167">
        <v>0.2</v>
      </c>
      <c r="J13" s="167"/>
      <c r="K13" s="167"/>
      <c r="L13" s="166">
        <v>70</v>
      </c>
      <c r="M13" s="172">
        <f t="shared" si="0"/>
        <v>0.13999999999999999</v>
      </c>
      <c r="N13" s="168"/>
      <c r="O13" s="168"/>
      <c r="P13" s="168"/>
      <c r="Q13" s="173">
        <f t="shared" si="1"/>
        <v>506599.99999999994</v>
      </c>
      <c r="R13" s="169"/>
    </row>
    <row r="14" spans="1:20">
      <c r="A14" s="330" t="s">
        <v>42</v>
      </c>
      <c r="B14" s="330"/>
      <c r="C14" s="153"/>
      <c r="D14" s="49"/>
      <c r="E14" s="156">
        <f>SUM(E8:E13)</f>
        <v>11.04</v>
      </c>
      <c r="F14" s="153"/>
      <c r="G14" s="154"/>
      <c r="H14" s="155"/>
      <c r="I14" s="156">
        <f>SUM(I8:I13)</f>
        <v>0.8</v>
      </c>
      <c r="J14" s="156"/>
      <c r="K14" s="156"/>
      <c r="L14" s="154"/>
      <c r="M14" s="157">
        <f>SUM(M8:M13)</f>
        <v>0.55999999999999994</v>
      </c>
      <c r="N14" s="49"/>
      <c r="O14" s="156"/>
      <c r="P14" s="157">
        <v>0.35039999999999999</v>
      </c>
      <c r="Q14" s="158">
        <f>SUM(Q8:Q13)</f>
        <v>2240960</v>
      </c>
      <c r="R14" s="159"/>
    </row>
    <row r="15" spans="1:20" ht="16.5">
      <c r="A15" s="51"/>
      <c r="B15" s="51"/>
      <c r="C15" s="51"/>
      <c r="D15" s="51"/>
      <c r="E15" s="51"/>
      <c r="F15" s="51"/>
      <c r="G15" s="52"/>
      <c r="H15" s="51"/>
      <c r="I15" s="170"/>
      <c r="J15" s="51"/>
      <c r="K15" s="51"/>
      <c r="L15" s="53"/>
      <c r="M15" s="53"/>
      <c r="N15" s="53"/>
      <c r="O15" s="53"/>
      <c r="P15" s="53"/>
      <c r="Q15" s="105"/>
      <c r="R15" s="53"/>
    </row>
    <row r="16" spans="1:20" ht="18.75">
      <c r="A16" s="342" t="s">
        <v>107</v>
      </c>
      <c r="B16" s="342"/>
      <c r="C16" s="342"/>
      <c r="D16" s="342"/>
      <c r="E16" s="342"/>
      <c r="F16" s="342"/>
      <c r="G16" s="342"/>
      <c r="H16" s="66"/>
      <c r="I16" s="62"/>
      <c r="J16" s="344" t="s">
        <v>108</v>
      </c>
      <c r="K16" s="344"/>
      <c r="L16" s="344"/>
      <c r="M16" s="344"/>
      <c r="N16" s="344"/>
      <c r="O16" s="344"/>
      <c r="P16" s="344"/>
      <c r="Q16" s="344"/>
      <c r="R16" s="344"/>
    </row>
    <row r="17" spans="1:18" ht="19.5">
      <c r="A17" s="343" t="s">
        <v>43</v>
      </c>
      <c r="B17" s="343"/>
      <c r="C17" s="343"/>
      <c r="D17" s="343"/>
      <c r="E17" s="343"/>
      <c r="F17" s="343"/>
      <c r="G17" s="343"/>
      <c r="H17" s="67"/>
      <c r="I17" s="62"/>
      <c r="J17" s="345" t="s">
        <v>2</v>
      </c>
      <c r="K17" s="345"/>
      <c r="L17" s="345"/>
      <c r="M17" s="345"/>
      <c r="N17" s="345"/>
      <c r="O17" s="345"/>
      <c r="P17" s="345"/>
      <c r="Q17" s="345"/>
      <c r="R17" s="345"/>
    </row>
    <row r="18" spans="1:18" s="132" customFormat="1" ht="15.75">
      <c r="A18" s="327" t="s">
        <v>45</v>
      </c>
      <c r="B18" s="327"/>
      <c r="C18" s="327"/>
      <c r="D18" s="327" t="s">
        <v>101</v>
      </c>
      <c r="E18" s="327"/>
      <c r="F18" s="327"/>
      <c r="G18" s="327"/>
      <c r="H18" s="137"/>
      <c r="I18" s="137"/>
      <c r="J18" s="137" t="s">
        <v>44</v>
      </c>
      <c r="K18" s="137"/>
      <c r="L18" s="137"/>
      <c r="M18" s="137"/>
      <c r="N18" s="137"/>
      <c r="O18" s="327" t="s">
        <v>45</v>
      </c>
      <c r="P18" s="327"/>
      <c r="Q18" s="327"/>
      <c r="R18" s="327"/>
    </row>
    <row r="19" spans="1:18" ht="18.75">
      <c r="A19" s="64"/>
      <c r="B19" s="62"/>
      <c r="C19" s="62"/>
      <c r="D19" s="63"/>
      <c r="E19" s="63"/>
      <c r="F19" s="63"/>
      <c r="G19" s="65"/>
      <c r="H19" s="63"/>
      <c r="I19" s="63"/>
      <c r="J19" s="63"/>
      <c r="K19" s="63"/>
      <c r="L19" s="63"/>
      <c r="M19" s="63"/>
      <c r="N19" s="63"/>
      <c r="O19" s="63"/>
      <c r="P19" s="63"/>
      <c r="Q19" s="109"/>
      <c r="R19" s="63"/>
    </row>
    <row r="20" spans="1:18" ht="16.5">
      <c r="A20" s="53"/>
      <c r="B20" s="55"/>
      <c r="C20" s="55"/>
      <c r="D20" s="55"/>
      <c r="E20" s="55"/>
      <c r="F20" s="55"/>
      <c r="G20" s="56"/>
      <c r="H20" s="55"/>
      <c r="I20" s="55"/>
      <c r="J20" s="55"/>
      <c r="K20" s="55"/>
      <c r="L20" s="55"/>
      <c r="M20" s="55"/>
      <c r="N20" s="55"/>
      <c r="O20" s="55"/>
      <c r="P20" s="55"/>
      <c r="Q20" s="107"/>
      <c r="R20" s="55"/>
    </row>
    <row r="21" spans="1:18" ht="16.5">
      <c r="A21" s="53"/>
      <c r="B21" s="55"/>
      <c r="C21" s="55"/>
      <c r="D21" s="55"/>
      <c r="E21" s="55"/>
      <c r="F21" s="55"/>
      <c r="G21" s="56"/>
      <c r="H21" s="55"/>
      <c r="I21" s="55"/>
      <c r="J21" s="55"/>
      <c r="K21" s="55"/>
      <c r="L21" s="55"/>
      <c r="M21" s="55"/>
      <c r="N21" s="55"/>
      <c r="O21" s="55"/>
      <c r="P21" s="55"/>
      <c r="Q21" s="107"/>
      <c r="R21" s="55"/>
    </row>
    <row r="22" spans="1:18" ht="15.75">
      <c r="A22" s="59"/>
      <c r="B22" s="54"/>
      <c r="C22" s="54"/>
      <c r="D22" s="54"/>
      <c r="E22" s="54"/>
      <c r="F22" s="54"/>
      <c r="G22" s="60"/>
      <c r="H22" s="54"/>
      <c r="I22" s="54"/>
      <c r="J22" s="54"/>
      <c r="K22" s="54"/>
      <c r="L22" s="54"/>
      <c r="M22" s="54"/>
      <c r="N22" s="54"/>
      <c r="O22" s="54"/>
      <c r="P22" s="54"/>
      <c r="Q22" s="106"/>
      <c r="R22" s="54"/>
    </row>
    <row r="23" spans="1:18" ht="16.5">
      <c r="A23" s="328" t="s">
        <v>46</v>
      </c>
      <c r="B23" s="328"/>
      <c r="C23" s="328"/>
      <c r="D23" s="328" t="s">
        <v>95</v>
      </c>
      <c r="E23" s="328"/>
      <c r="F23" s="328"/>
      <c r="G23" s="328"/>
      <c r="H23" s="57"/>
      <c r="I23" s="57"/>
      <c r="J23" s="57" t="s">
        <v>96</v>
      </c>
      <c r="K23" s="57"/>
      <c r="L23" s="57"/>
      <c r="M23" s="57"/>
      <c r="N23" s="57"/>
      <c r="O23" s="328" t="s">
        <v>47</v>
      </c>
      <c r="P23" s="328"/>
      <c r="Q23" s="328"/>
      <c r="R23" s="328"/>
    </row>
    <row r="24" spans="1:18" ht="17.25">
      <c r="A24" s="61"/>
      <c r="B24" s="57"/>
      <c r="C24" s="57"/>
      <c r="D24" s="57"/>
      <c r="E24" s="57"/>
      <c r="F24" s="57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121"/>
      <c r="R24" s="57"/>
    </row>
    <row r="26" spans="1:18">
      <c r="R26" t="s">
        <v>63</v>
      </c>
    </row>
  </sheetData>
  <mergeCells count="33">
    <mergeCell ref="M2:R2"/>
    <mergeCell ref="A23:C23"/>
    <mergeCell ref="D23:G23"/>
    <mergeCell ref="A16:G16"/>
    <mergeCell ref="A17:G17"/>
    <mergeCell ref="D18:G18"/>
    <mergeCell ref="J16:R16"/>
    <mergeCell ref="A18:C18"/>
    <mergeCell ref="J17:R17"/>
    <mergeCell ref="A1:D1"/>
    <mergeCell ref="A3:R3"/>
    <mergeCell ref="L5:M5"/>
    <mergeCell ref="N5:O5"/>
    <mergeCell ref="A5:A6"/>
    <mergeCell ref="B5:B6"/>
    <mergeCell ref="C5:C6"/>
    <mergeCell ref="D5:D6"/>
    <mergeCell ref="E5:F5"/>
    <mergeCell ref="G5:G6"/>
    <mergeCell ref="R5:R6"/>
    <mergeCell ref="Q5:Q6"/>
    <mergeCell ref="J5:K5"/>
    <mergeCell ref="A2:D2"/>
    <mergeCell ref="P5:P6"/>
    <mergeCell ref="M1:R1"/>
    <mergeCell ref="O18:R18"/>
    <mergeCell ref="O23:R23"/>
    <mergeCell ref="B7:C7"/>
    <mergeCell ref="A14:B14"/>
    <mergeCell ref="H5:H6"/>
    <mergeCell ref="I5:I6"/>
    <mergeCell ref="B10:C10"/>
    <mergeCell ref="B12:C12"/>
  </mergeCells>
  <pageMargins left="0.31" right="0.25" top="0.51" bottom="0.4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selection activeCell="S20" sqref="S20"/>
    </sheetView>
  </sheetViews>
  <sheetFormatPr defaultRowHeight="15"/>
  <cols>
    <col min="1" max="1" width="5.140625" customWidth="1"/>
    <col min="2" max="2" width="17.5703125" customWidth="1"/>
    <col min="3" max="3" width="12.28515625" customWidth="1"/>
    <col min="4" max="4" width="10.28515625" customWidth="1"/>
    <col min="5" max="5" width="5.85546875" customWidth="1"/>
    <col min="6" max="6" width="4.7109375" customWidth="1"/>
    <col min="7" max="7" width="12" customWidth="1"/>
    <col min="8" max="8" width="4.85546875" customWidth="1"/>
    <col min="9" max="9" width="7.42578125" customWidth="1"/>
    <col min="10" max="10" width="14" customWidth="1"/>
    <col min="11" max="11" width="5.42578125" customWidth="1"/>
    <col min="12" max="12" width="7.140625" customWidth="1"/>
    <col min="13" max="13" width="4.28515625" customWidth="1"/>
    <col min="14" max="14" width="5.140625" customWidth="1"/>
    <col min="15" max="15" width="8" customWidth="1"/>
    <col min="16" max="16" width="8.42578125" customWidth="1"/>
  </cols>
  <sheetData>
    <row r="1" spans="1:22" ht="18.75">
      <c r="A1" s="346" t="s">
        <v>0</v>
      </c>
      <c r="B1" s="346"/>
      <c r="C1" s="346"/>
      <c r="D1" s="346"/>
      <c r="E1" s="91"/>
      <c r="F1" s="91"/>
      <c r="G1" s="91"/>
      <c r="J1" s="348" t="s">
        <v>65</v>
      </c>
      <c r="K1" s="348"/>
      <c r="L1" s="348"/>
      <c r="M1" s="348"/>
      <c r="N1" s="348"/>
      <c r="O1" s="348"/>
      <c r="P1" s="348"/>
      <c r="Q1" s="348"/>
      <c r="R1" s="116"/>
      <c r="S1" s="116"/>
      <c r="T1" s="116"/>
      <c r="U1" s="116"/>
      <c r="V1" s="116"/>
    </row>
    <row r="2" spans="1:22" ht="18.75">
      <c r="A2" s="348" t="s">
        <v>2</v>
      </c>
      <c r="B2" s="348"/>
      <c r="C2" s="348"/>
      <c r="D2" s="348"/>
      <c r="E2" s="91"/>
      <c r="F2" s="91"/>
      <c r="G2" s="91"/>
      <c r="J2" s="306" t="s">
        <v>66</v>
      </c>
      <c r="K2" s="306"/>
      <c r="L2" s="306"/>
      <c r="M2" s="306"/>
      <c r="N2" s="306"/>
      <c r="O2" s="306"/>
      <c r="P2" s="306"/>
      <c r="Q2" s="306"/>
      <c r="R2" s="108"/>
      <c r="S2" s="108"/>
      <c r="T2" s="108"/>
      <c r="U2" s="108"/>
      <c r="V2" s="108"/>
    </row>
    <row r="3" spans="1:22" ht="18.75">
      <c r="A3" s="76"/>
      <c r="B3" s="91"/>
      <c r="C3" s="91"/>
      <c r="D3" s="91"/>
      <c r="E3" s="91"/>
      <c r="F3" s="91"/>
      <c r="G3" s="91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2" ht="18.75">
      <c r="A4" s="300" t="s">
        <v>114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22" ht="15.75">
      <c r="A5" s="77"/>
      <c r="B5" s="77"/>
      <c r="C5" s="79"/>
      <c r="D5" s="79"/>
      <c r="E5" s="80"/>
      <c r="F5" s="81"/>
      <c r="G5" s="79"/>
      <c r="H5" s="82"/>
      <c r="I5" s="82"/>
      <c r="J5" s="82"/>
      <c r="K5" s="77"/>
      <c r="L5" s="77"/>
      <c r="M5" s="77"/>
      <c r="N5" s="77"/>
      <c r="O5" s="77"/>
      <c r="P5" s="92"/>
      <c r="Q5" s="83"/>
    </row>
    <row r="6" spans="1:22">
      <c r="A6" s="309" t="s">
        <v>4</v>
      </c>
      <c r="B6" s="312" t="s">
        <v>52</v>
      </c>
      <c r="C6" s="314" t="s">
        <v>53</v>
      </c>
      <c r="D6" s="297" t="s">
        <v>54</v>
      </c>
      <c r="E6" s="347" t="s">
        <v>55</v>
      </c>
      <c r="F6" s="347"/>
      <c r="G6" s="347"/>
      <c r="H6" s="317" t="s">
        <v>56</v>
      </c>
      <c r="I6" s="317"/>
      <c r="J6" s="317"/>
      <c r="K6" s="317" t="s">
        <v>9</v>
      </c>
      <c r="L6" s="317"/>
      <c r="M6" s="317" t="s">
        <v>57</v>
      </c>
      <c r="N6" s="317"/>
      <c r="O6" s="294" t="s">
        <v>58</v>
      </c>
      <c r="P6" s="294" t="s">
        <v>59</v>
      </c>
      <c r="Q6" s="294" t="s">
        <v>10</v>
      </c>
    </row>
    <row r="7" spans="1:22">
      <c r="A7" s="310"/>
      <c r="B7" s="313"/>
      <c r="C7" s="315"/>
      <c r="D7" s="298"/>
      <c r="E7" s="356" t="s">
        <v>12</v>
      </c>
      <c r="F7" s="307" t="s">
        <v>13</v>
      </c>
      <c r="G7" s="308" t="s">
        <v>60</v>
      </c>
      <c r="H7" s="307" t="s">
        <v>13</v>
      </c>
      <c r="I7" s="308" t="s">
        <v>85</v>
      </c>
      <c r="J7" s="308" t="s">
        <v>60</v>
      </c>
      <c r="K7" s="307" t="s">
        <v>13</v>
      </c>
      <c r="L7" s="308" t="s">
        <v>12</v>
      </c>
      <c r="M7" s="307" t="s">
        <v>13</v>
      </c>
      <c r="N7" s="308" t="s">
        <v>12</v>
      </c>
      <c r="O7" s="295"/>
      <c r="P7" s="295"/>
      <c r="Q7" s="295"/>
    </row>
    <row r="8" spans="1:22">
      <c r="A8" s="310"/>
      <c r="B8" s="313"/>
      <c r="C8" s="315"/>
      <c r="D8" s="298"/>
      <c r="E8" s="357"/>
      <c r="F8" s="298"/>
      <c r="G8" s="295"/>
      <c r="H8" s="298"/>
      <c r="I8" s="295"/>
      <c r="J8" s="295"/>
      <c r="K8" s="298"/>
      <c r="L8" s="295"/>
      <c r="M8" s="298"/>
      <c r="N8" s="295"/>
      <c r="O8" s="295"/>
      <c r="P8" s="295"/>
      <c r="Q8" s="295"/>
    </row>
    <row r="9" spans="1:22">
      <c r="A9" s="311"/>
      <c r="B9" s="273"/>
      <c r="C9" s="316"/>
      <c r="D9" s="299"/>
      <c r="E9" s="358"/>
      <c r="F9" s="299"/>
      <c r="G9" s="296"/>
      <c r="H9" s="299"/>
      <c r="I9" s="296"/>
      <c r="J9" s="296"/>
      <c r="K9" s="299"/>
      <c r="L9" s="296"/>
      <c r="M9" s="299"/>
      <c r="N9" s="296"/>
      <c r="O9" s="296"/>
      <c r="P9" s="296"/>
      <c r="Q9" s="296"/>
    </row>
    <row r="10" spans="1:22" s="132" customFormat="1" ht="15.75">
      <c r="A10" s="350" t="s">
        <v>86</v>
      </c>
      <c r="B10" s="350"/>
      <c r="C10" s="249"/>
      <c r="D10" s="250"/>
      <c r="E10" s="251"/>
      <c r="F10" s="250"/>
      <c r="G10" s="252"/>
      <c r="H10" s="250"/>
      <c r="I10" s="252"/>
      <c r="J10" s="252"/>
      <c r="K10" s="250"/>
      <c r="L10" s="252"/>
      <c r="M10" s="250"/>
      <c r="N10" s="252"/>
      <c r="O10" s="252"/>
      <c r="P10" s="252"/>
      <c r="Q10" s="252"/>
    </row>
    <row r="11" spans="1:22" s="132" customFormat="1" ht="15.75">
      <c r="A11" s="212">
        <v>1</v>
      </c>
      <c r="B11" s="253" t="s">
        <v>87</v>
      </c>
      <c r="C11" s="254">
        <v>25339</v>
      </c>
      <c r="D11" s="212" t="s">
        <v>19</v>
      </c>
      <c r="E11" s="212">
        <v>4.0599999999999996</v>
      </c>
      <c r="F11" s="213">
        <v>7</v>
      </c>
      <c r="G11" s="214">
        <v>43466</v>
      </c>
      <c r="H11" s="213">
        <v>8</v>
      </c>
      <c r="I11" s="255">
        <v>4.0599999999999997E-2</v>
      </c>
      <c r="J11" s="214">
        <v>43831</v>
      </c>
      <c r="K11" s="213">
        <v>70</v>
      </c>
      <c r="L11" s="256">
        <f>K11%*I11</f>
        <v>2.8419999999999997E-2</v>
      </c>
      <c r="M11" s="213"/>
      <c r="N11" s="256"/>
      <c r="O11" s="256">
        <v>9.7439999999999992E-3</v>
      </c>
      <c r="P11" s="257">
        <v>139339.20000000001</v>
      </c>
      <c r="Q11" s="258"/>
    </row>
    <row r="12" spans="1:22" s="132" customFormat="1" ht="15.75">
      <c r="A12" s="351" t="s">
        <v>88</v>
      </c>
      <c r="B12" s="351"/>
      <c r="C12" s="254"/>
      <c r="D12" s="212"/>
      <c r="E12" s="212"/>
      <c r="F12" s="213"/>
      <c r="G12" s="214"/>
      <c r="H12" s="213"/>
      <c r="I12" s="255"/>
      <c r="J12" s="214"/>
      <c r="K12" s="213"/>
      <c r="L12" s="256"/>
      <c r="M12" s="256"/>
      <c r="N12" s="256"/>
      <c r="O12" s="256"/>
      <c r="P12" s="257"/>
      <c r="Q12" s="258"/>
    </row>
    <row r="13" spans="1:22" s="132" customFormat="1" ht="15.75">
      <c r="A13" s="212">
        <v>2</v>
      </c>
      <c r="B13" s="253" t="s">
        <v>89</v>
      </c>
      <c r="C13" s="254">
        <v>25770</v>
      </c>
      <c r="D13" s="212" t="s">
        <v>19</v>
      </c>
      <c r="E13" s="212">
        <v>4.0599999999999996</v>
      </c>
      <c r="F13" s="213">
        <v>10</v>
      </c>
      <c r="G13" s="214">
        <v>43466</v>
      </c>
      <c r="H13" s="213">
        <v>11</v>
      </c>
      <c r="I13" s="255">
        <v>4.0599999999999997E-2</v>
      </c>
      <c r="J13" s="214">
        <v>43831</v>
      </c>
      <c r="K13" s="213">
        <v>70</v>
      </c>
      <c r="L13" s="256">
        <f t="shared" ref="L13" si="0">K13%*I13</f>
        <v>2.8419999999999997E-2</v>
      </c>
      <c r="M13" s="256"/>
      <c r="N13" s="256"/>
      <c r="O13" s="256">
        <v>9.7439999999999992E-3</v>
      </c>
      <c r="P13" s="257">
        <v>102393.2</v>
      </c>
      <c r="Q13" s="258"/>
    </row>
    <row r="14" spans="1:22" s="132" customFormat="1" ht="15.75">
      <c r="A14" s="352" t="s">
        <v>42</v>
      </c>
      <c r="B14" s="352"/>
      <c r="C14" s="259"/>
      <c r="D14" s="260"/>
      <c r="E14" s="261">
        <v>8.1199999999999992</v>
      </c>
      <c r="F14" s="260"/>
      <c r="G14" s="259"/>
      <c r="H14" s="261"/>
      <c r="I14" s="262">
        <v>8.1199999999999994E-2</v>
      </c>
      <c r="J14" s="263"/>
      <c r="K14" s="261"/>
      <c r="L14" s="263">
        <v>5.6839999999999995E-2</v>
      </c>
      <c r="M14" s="263"/>
      <c r="N14" s="263"/>
      <c r="O14" s="263">
        <v>1.9487999999999998E-2</v>
      </c>
      <c r="P14" s="264">
        <v>241732.40000000002</v>
      </c>
      <c r="Q14" s="265"/>
    </row>
    <row r="15" spans="1:22" ht="15.75">
      <c r="A15" s="84"/>
      <c r="B15" s="84"/>
      <c r="C15" s="85"/>
      <c r="D15" s="86"/>
      <c r="E15" s="84"/>
      <c r="F15" s="87"/>
      <c r="G15" s="85"/>
      <c r="H15" s="88"/>
      <c r="I15" s="112"/>
      <c r="J15" s="88"/>
      <c r="K15" s="90"/>
      <c r="L15" s="88" t="s">
        <v>63</v>
      </c>
      <c r="M15" s="88"/>
      <c r="N15" s="88"/>
      <c r="O15" s="88"/>
      <c r="P15" s="89" t="s">
        <v>63</v>
      </c>
      <c r="Q15" s="84"/>
    </row>
    <row r="16" spans="1:22" ht="18.75">
      <c r="A16" s="284" t="s">
        <v>117</v>
      </c>
      <c r="B16" s="284"/>
      <c r="C16" s="284"/>
      <c r="D16" s="284"/>
      <c r="E16" s="284"/>
      <c r="F16" s="103"/>
      <c r="G16" s="78"/>
      <c r="H16" s="78"/>
      <c r="I16" s="104"/>
      <c r="J16" s="281" t="s">
        <v>111</v>
      </c>
      <c r="K16" s="281"/>
      <c r="L16" s="281"/>
      <c r="M16" s="281"/>
      <c r="N16" s="281"/>
      <c r="O16" s="281"/>
      <c r="P16" s="281"/>
      <c r="Q16" s="281"/>
    </row>
    <row r="17" spans="1:17" ht="18.75">
      <c r="A17" s="286" t="s">
        <v>119</v>
      </c>
      <c r="B17" s="286"/>
      <c r="C17" s="286"/>
      <c r="D17" s="286"/>
      <c r="E17" s="286"/>
      <c r="F17" s="286"/>
      <c r="G17" s="78"/>
      <c r="H17" s="111"/>
      <c r="I17" s="72"/>
      <c r="J17" s="353" t="s">
        <v>2</v>
      </c>
      <c r="K17" s="353"/>
      <c r="L17" s="353"/>
      <c r="M17" s="353"/>
      <c r="N17" s="353"/>
      <c r="O17" s="353"/>
      <c r="P17" s="353"/>
      <c r="Q17" s="353"/>
    </row>
    <row r="18" spans="1:17" s="132" customFormat="1" ht="15.75">
      <c r="A18" s="359" t="s">
        <v>118</v>
      </c>
      <c r="B18" s="359"/>
      <c r="C18" s="359"/>
      <c r="D18" s="349" t="s">
        <v>101</v>
      </c>
      <c r="E18" s="349"/>
      <c r="F18" s="349"/>
      <c r="G18" s="349"/>
      <c r="H18" s="247"/>
      <c r="I18" s="248"/>
      <c r="J18" s="355" t="s">
        <v>44</v>
      </c>
      <c r="K18" s="355"/>
      <c r="L18" s="355"/>
      <c r="M18" s="355"/>
      <c r="N18" s="354" t="s">
        <v>64</v>
      </c>
      <c r="O18" s="354"/>
      <c r="P18" s="354"/>
      <c r="Q18" s="354"/>
    </row>
    <row r="19" spans="1:17" ht="18.75">
      <c r="A19" s="93"/>
      <c r="B19" s="93"/>
      <c r="C19" s="94"/>
      <c r="D19" s="95" t="s">
        <v>63</v>
      </c>
      <c r="E19" s="96"/>
      <c r="F19" s="75"/>
      <c r="G19" s="75"/>
      <c r="H19" s="75"/>
      <c r="I19" s="97"/>
      <c r="J19" s="73"/>
      <c r="K19" s="73"/>
      <c r="L19" s="93"/>
      <c r="M19" s="93"/>
      <c r="N19" s="93"/>
      <c r="O19" s="93"/>
      <c r="P19" s="93"/>
      <c r="Q19" s="93"/>
    </row>
    <row r="20" spans="1:17" ht="18.75">
      <c r="A20" s="73"/>
      <c r="B20" s="73"/>
      <c r="C20" s="98"/>
      <c r="D20" s="99"/>
      <c r="E20" s="74"/>
      <c r="F20" s="75"/>
      <c r="G20" s="75"/>
      <c r="H20" s="75"/>
      <c r="I20" s="75"/>
      <c r="J20" s="100"/>
      <c r="K20" s="73"/>
      <c r="L20" s="73"/>
      <c r="M20" s="73"/>
      <c r="N20" s="73"/>
      <c r="O20" s="73"/>
      <c r="P20" s="73"/>
      <c r="Q20" s="73"/>
    </row>
    <row r="21" spans="1:17" ht="18.75">
      <c r="A21" s="73"/>
      <c r="B21" s="73"/>
      <c r="C21" s="98"/>
      <c r="D21" s="99"/>
      <c r="E21" s="74"/>
      <c r="F21" s="75"/>
      <c r="G21" s="75"/>
      <c r="H21" s="75"/>
      <c r="I21" s="75"/>
      <c r="J21" s="100"/>
      <c r="K21" s="73"/>
      <c r="L21" s="73"/>
      <c r="M21" s="73"/>
      <c r="N21" s="73"/>
      <c r="O21" s="73"/>
      <c r="P21" s="73"/>
      <c r="Q21" s="73"/>
    </row>
    <row r="22" spans="1:17" ht="18.75">
      <c r="A22" s="73"/>
      <c r="B22" s="73"/>
      <c r="C22" s="98"/>
      <c r="D22" s="99"/>
      <c r="E22" s="74"/>
      <c r="F22" s="75"/>
      <c r="G22" s="75"/>
      <c r="H22" s="75"/>
      <c r="I22" s="75"/>
      <c r="J22" s="100"/>
      <c r="K22" s="100"/>
      <c r="L22" s="73"/>
      <c r="M22" s="73"/>
      <c r="N22" s="73"/>
      <c r="O22" s="73"/>
      <c r="P22" s="73"/>
      <c r="Q22" s="73"/>
    </row>
    <row r="23" spans="1:17" ht="18.75">
      <c r="A23" s="73"/>
      <c r="B23" s="73"/>
      <c r="C23" s="98"/>
      <c r="D23" s="99"/>
      <c r="E23" s="74"/>
      <c r="F23" s="75"/>
      <c r="G23" s="75"/>
      <c r="H23" s="75"/>
      <c r="I23" s="75"/>
      <c r="J23" s="100"/>
      <c r="K23" s="101"/>
      <c r="L23" s="73"/>
      <c r="M23" s="73"/>
      <c r="N23" s="73"/>
      <c r="O23" s="73"/>
      <c r="P23" s="73"/>
      <c r="Q23" s="73"/>
    </row>
    <row r="24" spans="1:17" ht="18.75">
      <c r="A24" s="287" t="s">
        <v>46</v>
      </c>
      <c r="B24" s="287"/>
      <c r="C24" s="287"/>
      <c r="D24" s="287" t="s">
        <v>95</v>
      </c>
      <c r="E24" s="287"/>
      <c r="F24" s="287"/>
      <c r="G24" s="287"/>
      <c r="H24" s="110"/>
      <c r="I24" s="114"/>
      <c r="J24" s="287" t="s">
        <v>96</v>
      </c>
      <c r="K24" s="287"/>
      <c r="L24" s="287"/>
      <c r="M24" s="287"/>
      <c r="N24" s="287" t="s">
        <v>47</v>
      </c>
      <c r="O24" s="287"/>
      <c r="P24" s="287"/>
      <c r="Q24" s="287"/>
    </row>
  </sheetData>
  <mergeCells count="41">
    <mergeCell ref="N24:Q24"/>
    <mergeCell ref="J24:M24"/>
    <mergeCell ref="A2:D2"/>
    <mergeCell ref="J17:Q17"/>
    <mergeCell ref="N18:Q18"/>
    <mergeCell ref="J18:M18"/>
    <mergeCell ref="I7:I9"/>
    <mergeCell ref="K7:K9"/>
    <mergeCell ref="L7:L9"/>
    <mergeCell ref="A24:C24"/>
    <mergeCell ref="D24:G24"/>
    <mergeCell ref="E7:E9"/>
    <mergeCell ref="A18:C18"/>
    <mergeCell ref="J2:Q2"/>
    <mergeCell ref="D18:G18"/>
    <mergeCell ref="A16:E16"/>
    <mergeCell ref="J7:J9"/>
    <mergeCell ref="M7:M9"/>
    <mergeCell ref="N7:N9"/>
    <mergeCell ref="J16:Q16"/>
    <mergeCell ref="A10:B10"/>
    <mergeCell ref="A12:B12"/>
    <mergeCell ref="A14:B14"/>
    <mergeCell ref="A6:A9"/>
    <mergeCell ref="B6:B9"/>
    <mergeCell ref="C6:C9"/>
    <mergeCell ref="D6:D9"/>
    <mergeCell ref="K6:L6"/>
    <mergeCell ref="O6:O9"/>
    <mergeCell ref="P6:P9"/>
    <mergeCell ref="A1:D1"/>
    <mergeCell ref="E6:G6"/>
    <mergeCell ref="H6:J6"/>
    <mergeCell ref="M6:N6"/>
    <mergeCell ref="A4:Q4"/>
    <mergeCell ref="J1:Q1"/>
    <mergeCell ref="A17:F17"/>
    <mergeCell ref="Q6:Q9"/>
    <mergeCell ref="F7:F9"/>
    <mergeCell ref="G7:G9"/>
    <mergeCell ref="H7:H9"/>
  </mergeCells>
  <pageMargins left="0.24" right="0.16" top="0.5600000000000000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NLLTTYT</vt:lpstr>
      <vt:lpstr>VKTTYT</vt:lpstr>
      <vt:lpstr>NL TYT</vt:lpstr>
      <vt:lpstr>VK TTYT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W7X64</cp:lastModifiedBy>
  <cp:lastPrinted>2020-04-07T08:38:21Z</cp:lastPrinted>
  <dcterms:created xsi:type="dcterms:W3CDTF">2020-04-07T01:03:10Z</dcterms:created>
  <dcterms:modified xsi:type="dcterms:W3CDTF">2020-04-09T09:40:37Z</dcterms:modified>
</cp:coreProperties>
</file>