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Nâng lương TTYT " sheetId="1" r:id="rId1"/>
    <sheet name="Nâng lương TY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1" i="2"/>
  <c r="I40"/>
  <c r="M40" s="1"/>
  <c r="M38"/>
  <c r="I38"/>
  <c r="O38" s="1"/>
  <c r="Q37"/>
  <c r="R37" s="1"/>
  <c r="O37"/>
  <c r="M37"/>
  <c r="I37"/>
  <c r="Q35"/>
  <c r="R35" s="1"/>
  <c r="M35"/>
  <c r="I35"/>
  <c r="Q34"/>
  <c r="R34" s="1"/>
  <c r="M34"/>
  <c r="I34"/>
  <c r="Q33"/>
  <c r="R33" s="1"/>
  <c r="M33"/>
  <c r="I33"/>
  <c r="Q31"/>
  <c r="R31" s="1"/>
  <c r="M31"/>
  <c r="I31"/>
  <c r="Q30"/>
  <c r="R30" s="1"/>
  <c r="M30"/>
  <c r="I30"/>
  <c r="Q28"/>
  <c r="R28" s="1"/>
  <c r="M28"/>
  <c r="I28"/>
  <c r="Q27"/>
  <c r="R27" s="1"/>
  <c r="M27"/>
  <c r="I27"/>
  <c r="Q26"/>
  <c r="R26" s="1"/>
  <c r="M26"/>
  <c r="I26"/>
  <c r="Q24"/>
  <c r="R24" s="1"/>
  <c r="O24"/>
  <c r="M24"/>
  <c r="Q23"/>
  <c r="R23" s="1"/>
  <c r="M23"/>
  <c r="I23"/>
  <c r="Q21"/>
  <c r="R21" s="1"/>
  <c r="M21"/>
  <c r="I21"/>
  <c r="Q20"/>
  <c r="R20" s="1"/>
  <c r="M20"/>
  <c r="I20"/>
  <c r="Q18"/>
  <c r="R18" s="1"/>
  <c r="O18"/>
  <c r="I18"/>
  <c r="M18" s="1"/>
  <c r="Q16"/>
  <c r="I16"/>
  <c r="M16" s="1"/>
  <c r="R16" s="1"/>
  <c r="Q15"/>
  <c r="I15"/>
  <c r="M15" s="1"/>
  <c r="R15" s="1"/>
  <c r="Q14"/>
  <c r="I14"/>
  <c r="M14" s="1"/>
  <c r="R14" s="1"/>
  <c r="Q13"/>
  <c r="I13"/>
  <c r="M13" s="1"/>
  <c r="R13" s="1"/>
  <c r="R11"/>
  <c r="Q11"/>
  <c r="M11"/>
  <c r="Q9"/>
  <c r="R9" s="1"/>
  <c r="M9"/>
  <c r="I9"/>
  <c r="I41" s="1"/>
  <c r="P24" i="1"/>
  <c r="G24"/>
  <c r="E24"/>
  <c r="I23"/>
  <c r="M23" s="1"/>
  <c r="O22"/>
  <c r="I22"/>
  <c r="M22" s="1"/>
  <c r="O21"/>
  <c r="M21"/>
  <c r="I21"/>
  <c r="M20"/>
  <c r="I20"/>
  <c r="O20" s="1"/>
  <c r="I19"/>
  <c r="M19" s="1"/>
  <c r="O18"/>
  <c r="I18"/>
  <c r="M18" s="1"/>
  <c r="O17"/>
  <c r="I17"/>
  <c r="I15"/>
  <c r="M15" s="1"/>
  <c r="O14"/>
  <c r="I14"/>
  <c r="M14" s="1"/>
  <c r="O13"/>
  <c r="M13"/>
  <c r="I13"/>
  <c r="M12"/>
  <c r="I12"/>
  <c r="O12" s="1"/>
  <c r="I11"/>
  <c r="M11" s="1"/>
  <c r="O10"/>
  <c r="I10"/>
  <c r="M10" s="1"/>
  <c r="O9"/>
  <c r="M9"/>
  <c r="I9"/>
  <c r="M8"/>
  <c r="I8"/>
  <c r="I24" s="1"/>
  <c r="Q38" i="2" l="1"/>
  <c r="R38" s="1"/>
  <c r="R41" s="1"/>
  <c r="Q40"/>
  <c r="R40" s="1"/>
  <c r="M24" i="1"/>
  <c r="O11"/>
  <c r="O15"/>
  <c r="O19"/>
  <c r="O23"/>
  <c r="O8"/>
  <c r="Q41" i="2" l="1"/>
  <c r="O24" i="1"/>
  <c r="O41" i="2" l="1"/>
</calcChain>
</file>

<file path=xl/sharedStrings.xml><?xml version="1.0" encoding="utf-8"?>
<sst xmlns="http://schemas.openxmlformats.org/spreadsheetml/2006/main" count="188" uniqueCount="111">
  <si>
    <t>SỞ Y TẾ NGHỆ AN</t>
  </si>
  <si>
    <t>CỘNG HÒA XÃ HỘI CHỦ NGHĨA VIỆT NAM</t>
  </si>
  <si>
    <t>TRUNG TÂM Y TẾ QÙY CHÂU</t>
  </si>
  <si>
    <t>Độc lập- Tự do- Hanh phúc</t>
  </si>
  <si>
    <t>DANH SÁCH CÁN BỘ VIÊN CHỨC ĐƯỢC NÂNG LƯƠNG  6 THÁNG ĐẦU NĂM 2019</t>
  </si>
  <si>
    <t>TT</t>
  </si>
  <si>
    <t>Họ và Tên</t>
  </si>
  <si>
    <t>Ngày sinh</t>
  </si>
  <si>
    <t>Mã nghạch</t>
  </si>
  <si>
    <t>Hệ số cũ</t>
  </si>
  <si>
    <t>Ngày xếp</t>
  </si>
  <si>
    <t>HS mới</t>
  </si>
  <si>
    <t>Chênh lệch</t>
  </si>
  <si>
    <t>Vượt khung</t>
  </si>
  <si>
    <t>Ưu đãi tăng thêm</t>
  </si>
  <si>
    <t>Các khoản đóng góp</t>
  </si>
  <si>
    <t>Số tiền tăng</t>
  </si>
  <si>
    <t>Ghi chú</t>
  </si>
  <si>
    <t>Hệ số</t>
  </si>
  <si>
    <t>%</t>
  </si>
  <si>
    <t>Hệ điều trị</t>
  </si>
  <si>
    <t>Đặng Tân Minh</t>
  </si>
  <si>
    <t>V.08.01.02</t>
  </si>
  <si>
    <t>có 02 giấy khen chưa BS nâng trc thời hạn ( Đã nâng lương TTH năm 2016)</t>
  </si>
  <si>
    <t>Sầm Thị Hà</t>
  </si>
  <si>
    <t>V.08.05.12</t>
  </si>
  <si>
    <t>có 02 giấy khen chưa BS nâng trc thời hạn</t>
  </si>
  <si>
    <t>Lương Thị Tuyết</t>
  </si>
  <si>
    <t>V.08.03.07</t>
  </si>
  <si>
    <t>Lang Thị Kiều</t>
  </si>
  <si>
    <t>V.08.06.16</t>
  </si>
  <si>
    <t>Lữ Thị Thuận</t>
  </si>
  <si>
    <t>V.08.01.03</t>
  </si>
  <si>
    <t>Đã nâng lương TTH 2016</t>
  </si>
  <si>
    <t>Trần Thức Huy</t>
  </si>
  <si>
    <t>V.08.08.23</t>
  </si>
  <si>
    <t>Mạc Thành Linh</t>
  </si>
  <si>
    <t>V.08.08.22</t>
  </si>
  <si>
    <t>Phan Thị Thành Thảo</t>
  </si>
  <si>
    <t>V.08.07.18</t>
  </si>
  <si>
    <t>xem giảm chưa</t>
  </si>
  <si>
    <t>Hệ dự phòng</t>
  </si>
  <si>
    <t xml:space="preserve"> </t>
  </si>
  <si>
    <t>Nguyễn Thị Ngọc Hạnh</t>
  </si>
  <si>
    <t>06a.031</t>
  </si>
  <si>
    <t>Tống Thị Hằng</t>
  </si>
  <si>
    <t>V.08.02.06</t>
  </si>
  <si>
    <t>Nguyễn Thị Trang Nhung</t>
  </si>
  <si>
    <t>Lê Thị Huệ</t>
  </si>
  <si>
    <t>V.08.05.13</t>
  </si>
  <si>
    <t>Nguyễn Thành Chung</t>
  </si>
  <si>
    <t>Lương Anh Sơn</t>
  </si>
  <si>
    <t>Nguyễn Thị Tùy</t>
  </si>
  <si>
    <t>Quỳ Châu, ngày        tháng       năm 2019</t>
  </si>
  <si>
    <t>XÁC NHẬN CỦA SỞ Y TẾ</t>
  </si>
  <si>
    <t>TRUNG TÂM Y TẾ QUỲ CHÂU</t>
  </si>
  <si>
    <t>GIÁM ĐỐC SỞ</t>
  </si>
  <si>
    <t>PHÒNG TỔ CHỨC CÁN BỘ</t>
  </si>
  <si>
    <t>NGƯỜI LẬP BIỂU</t>
  </si>
  <si>
    <t>GIÁM ĐỐC</t>
  </si>
  <si>
    <t>Dương Đình Chỉnh</t>
  </si>
  <si>
    <t>Phan Bá Lịch</t>
  </si>
  <si>
    <t>DANH SÁCH CÁN BỘ VIÊN CHỨC TRẠM Y TẾ XÃ ĐƯỢC NÂNG LƯƠNG  6 THÁNG ĐẦU NĂM 2019</t>
  </si>
  <si>
    <t>Hệ số lương</t>
  </si>
  <si>
    <t>Hệ số mới</t>
  </si>
  <si>
    <t>Ngày xếp mới</t>
  </si>
  <si>
    <t>Chênh lệch hệ số</t>
  </si>
  <si>
    <t>Thu hút tăng thêm</t>
  </si>
  <si>
    <t>Khoản đóng góp</t>
  </si>
  <si>
    <t>Số tiền tăng thêm/tháng</t>
  </si>
  <si>
    <t>Trạm y tế Châu Thuận</t>
  </si>
  <si>
    <t>Sầm Thị Mười</t>
  </si>
  <si>
    <t>Trạm y tế Châu Tiến</t>
  </si>
  <si>
    <t>Lương Thị Hà</t>
  </si>
  <si>
    <t>Trạm y tế Châu Thắng</t>
  </si>
  <si>
    <t>Lương Thị Tuyến</t>
  </si>
  <si>
    <t>NL TTH</t>
  </si>
  <si>
    <t>Lương Thị Thủy</t>
  </si>
  <si>
    <t>V.08,06,16</t>
  </si>
  <si>
    <t>Lữ Thị Thanh</t>
  </si>
  <si>
    <t>Nguyễn Thị Nhung</t>
  </si>
  <si>
    <t>Trạm y tế Châu Hạnh</t>
  </si>
  <si>
    <t>Nguyễn Thị Hiền</t>
  </si>
  <si>
    <t>Trạm thị trấn Tân Lạc</t>
  </si>
  <si>
    <t>Vi Thị Chuyên</t>
  </si>
  <si>
    <t>Phạm Thị Vân</t>
  </si>
  <si>
    <t>Trạm y tế Châu Phong</t>
  </si>
  <si>
    <t>Lô Văn Hải</t>
  </si>
  <si>
    <t>có 01 bằng khen  BS nâng trc thời hạn</t>
  </si>
  <si>
    <t>Lang Thị Hoài</t>
  </si>
  <si>
    <t>Quang Thị Hương</t>
  </si>
  <si>
    <t>Lang Văn Như</t>
  </si>
  <si>
    <t>Vi Thị Nhung</t>
  </si>
  <si>
    <t>Trạm y tế Diên Lãm</t>
  </si>
  <si>
    <t>Hà Văn Bính</t>
  </si>
  <si>
    <t>Quang Thị Hồng</t>
  </si>
  <si>
    <t>Lữ Thị Thành</t>
  </si>
  <si>
    <t>Lữ thị Mai Lê</t>
  </si>
  <si>
    <t>Hà Thị Lý</t>
  </si>
  <si>
    <t>Trạm y tê Châu Bình</t>
  </si>
  <si>
    <t>Nguyễn Thị Liên</t>
  </si>
  <si>
    <t>Nguyễn Thị Nhàn</t>
  </si>
  <si>
    <t>Trạm y tê Châu Nga</t>
  </si>
  <si>
    <t>Nguyễn thị Hồng Vân</t>
  </si>
  <si>
    <t>có 01 bằng khen BS nâng trc thời hạn</t>
  </si>
  <si>
    <t>Tổng cộng</t>
  </si>
  <si>
    <t>68,97</t>
  </si>
  <si>
    <t>0,406</t>
  </si>
  <si>
    <t xml:space="preserve">         PHÒNG TỔ CHỨC CÁN BỘ</t>
  </si>
  <si>
    <t>Trạm y tế Châu Hoàn</t>
  </si>
  <si>
    <t>Trạm y tế Châu Hội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</si>
</sst>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0"/>
  </numFmts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14" fontId="6" fillId="0" borderId="10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14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5" fontId="6" fillId="0" borderId="8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14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2" fontId="5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1</xdr:col>
      <xdr:colOff>1276350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90575" y="514350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2</xdr:row>
      <xdr:rowOff>28575</xdr:rowOff>
    </xdr:from>
    <xdr:to>
      <xdr:col>15</xdr:col>
      <xdr:colOff>723900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7867650" y="523875"/>
          <a:ext cx="2019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209550</xdr:rowOff>
    </xdr:from>
    <xdr:to>
      <xdr:col>1</xdr:col>
      <xdr:colOff>1123950</xdr:colOff>
      <xdr:row>1</xdr:row>
      <xdr:rowOff>209550</xdr:rowOff>
    </xdr:to>
    <xdr:cxnSp macro="">
      <xdr:nvCxnSpPr>
        <xdr:cNvPr id="2" name="Straight Connector 1"/>
        <xdr:cNvCxnSpPr/>
      </xdr:nvCxnSpPr>
      <xdr:spPr>
        <a:xfrm>
          <a:off x="762000" y="4857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</xdr:row>
      <xdr:rowOff>19050</xdr:rowOff>
    </xdr:from>
    <xdr:to>
      <xdr:col>17</xdr:col>
      <xdr:colOff>104775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181850" y="514350"/>
          <a:ext cx="1800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sqref="A1:XFD1048576"/>
    </sheetView>
  </sheetViews>
  <sheetFormatPr defaultRowHeight="15"/>
  <cols>
    <col min="1" max="1" width="3.7109375" style="6" customWidth="1"/>
    <col min="2" max="2" width="25.140625" style="6" customWidth="1"/>
    <col min="3" max="3" width="13" style="6" bestFit="1" customWidth="1"/>
    <col min="4" max="4" width="12.5703125" style="59" customWidth="1"/>
    <col min="5" max="5" width="5.7109375" style="60" customWidth="1"/>
    <col min="6" max="6" width="13" style="6" bestFit="1" customWidth="1"/>
    <col min="7" max="7" width="7.140625" style="60" customWidth="1"/>
    <col min="8" max="8" width="13" style="6" bestFit="1" customWidth="1"/>
    <col min="9" max="9" width="6.140625" style="60" customWidth="1"/>
    <col min="10" max="10" width="6.7109375" style="6" customWidth="1"/>
    <col min="11" max="11" width="6.140625" style="6" customWidth="1"/>
    <col min="12" max="12" width="5" style="6" customWidth="1"/>
    <col min="13" max="13" width="6.85546875" style="60" bestFit="1" customWidth="1"/>
    <col min="14" max="14" width="5.85546875" style="60" customWidth="1"/>
    <col min="15" max="15" width="7.42578125" style="60" customWidth="1"/>
    <col min="16" max="16" width="11.28515625" style="60" customWidth="1"/>
    <col min="17" max="17" width="19" style="6" customWidth="1"/>
    <col min="18" max="16384" width="9.140625" style="6"/>
  </cols>
  <sheetData>
    <row r="1" spans="1:18" ht="21.75" customHeight="1">
      <c r="A1" s="1" t="s">
        <v>0</v>
      </c>
      <c r="B1" s="1"/>
      <c r="C1" s="1"/>
      <c r="D1" s="2"/>
      <c r="E1" s="3"/>
      <c r="F1" s="4"/>
      <c r="G1" s="3"/>
      <c r="H1" s="4"/>
      <c r="I1" s="3"/>
      <c r="J1" s="5" t="s">
        <v>1</v>
      </c>
      <c r="K1" s="5"/>
      <c r="L1" s="5"/>
      <c r="M1" s="5"/>
      <c r="N1" s="5"/>
      <c r="O1" s="5"/>
      <c r="P1" s="5"/>
      <c r="Q1" s="5"/>
    </row>
    <row r="2" spans="1:18" ht="17.25" customHeight="1">
      <c r="A2" s="5" t="s">
        <v>2</v>
      </c>
      <c r="B2" s="5"/>
      <c r="C2" s="5"/>
      <c r="D2" s="2"/>
      <c r="E2" s="3"/>
      <c r="F2" s="4"/>
      <c r="G2" s="3"/>
      <c r="H2" s="4"/>
      <c r="I2" s="3"/>
      <c r="J2" s="5" t="s">
        <v>3</v>
      </c>
      <c r="K2" s="5"/>
      <c r="L2" s="5"/>
      <c r="M2" s="5"/>
      <c r="N2" s="5"/>
      <c r="O2" s="5"/>
      <c r="P2" s="5"/>
      <c r="Q2" s="5"/>
    </row>
    <row r="3" spans="1:18">
      <c r="A3" s="4"/>
      <c r="B3" s="4"/>
      <c r="C3" s="4"/>
      <c r="D3" s="2"/>
      <c r="E3" s="3"/>
      <c r="F3" s="4"/>
      <c r="G3" s="3"/>
      <c r="H3" s="4"/>
      <c r="I3" s="3"/>
      <c r="J3" s="4"/>
      <c r="K3" s="4"/>
      <c r="L3" s="4"/>
      <c r="M3" s="3"/>
      <c r="N3" s="3"/>
      <c r="O3" s="3"/>
      <c r="P3" s="3"/>
      <c r="Q3" s="4"/>
    </row>
    <row r="4" spans="1:18" ht="23.25" customHeight="1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s="15" customFormat="1" ht="36.75" customHeight="1">
      <c r="A5" s="7" t="s">
        <v>5</v>
      </c>
      <c r="B5" s="7" t="s">
        <v>6</v>
      </c>
      <c r="C5" s="7" t="s">
        <v>7</v>
      </c>
      <c r="D5" s="8" t="s">
        <v>8</v>
      </c>
      <c r="E5" s="7" t="s">
        <v>9</v>
      </c>
      <c r="F5" s="7" t="s">
        <v>10</v>
      </c>
      <c r="G5" s="7" t="s">
        <v>11</v>
      </c>
      <c r="H5" s="7" t="s">
        <v>10</v>
      </c>
      <c r="I5" s="7" t="s">
        <v>12</v>
      </c>
      <c r="J5" s="9" t="s">
        <v>13</v>
      </c>
      <c r="K5" s="10" t="s">
        <v>14</v>
      </c>
      <c r="L5" s="11"/>
      <c r="M5" s="12"/>
      <c r="N5" s="13" t="s">
        <v>15</v>
      </c>
      <c r="O5" s="14"/>
      <c r="P5" s="7" t="s">
        <v>16</v>
      </c>
      <c r="Q5" s="7" t="s">
        <v>17</v>
      </c>
    </row>
    <row r="6" spans="1:18" ht="22.5" customHeight="1">
      <c r="A6" s="16"/>
      <c r="B6" s="16"/>
      <c r="C6" s="16"/>
      <c r="D6" s="17"/>
      <c r="E6" s="16"/>
      <c r="F6" s="16"/>
      <c r="G6" s="16"/>
      <c r="H6" s="16"/>
      <c r="I6" s="16"/>
      <c r="J6" s="18"/>
      <c r="K6" s="19" t="s">
        <v>18</v>
      </c>
      <c r="L6" s="19" t="s">
        <v>19</v>
      </c>
      <c r="M6" s="20" t="s">
        <v>18</v>
      </c>
      <c r="N6" s="21" t="s">
        <v>19</v>
      </c>
      <c r="O6" s="21" t="s">
        <v>18</v>
      </c>
      <c r="P6" s="16"/>
      <c r="Q6" s="16"/>
    </row>
    <row r="7" spans="1:18">
      <c r="A7" s="22"/>
      <c r="B7" s="23" t="s">
        <v>20</v>
      </c>
      <c r="C7" s="22"/>
      <c r="D7" s="24"/>
      <c r="E7" s="25"/>
      <c r="F7" s="22"/>
      <c r="G7" s="25"/>
      <c r="H7" s="22"/>
      <c r="I7" s="25"/>
      <c r="J7" s="22"/>
      <c r="K7" s="22"/>
      <c r="L7" s="22"/>
      <c r="M7" s="25"/>
      <c r="N7" s="25"/>
      <c r="O7" s="25"/>
      <c r="P7" s="25"/>
      <c r="Q7" s="22"/>
    </row>
    <row r="8" spans="1:18" s="31" customFormat="1" ht="78.75">
      <c r="A8" s="26">
        <v>1</v>
      </c>
      <c r="B8" s="26" t="s">
        <v>21</v>
      </c>
      <c r="C8" s="27">
        <v>25029</v>
      </c>
      <c r="D8" s="28" t="s">
        <v>22</v>
      </c>
      <c r="E8" s="29">
        <v>5.42</v>
      </c>
      <c r="F8" s="27">
        <v>42401</v>
      </c>
      <c r="G8" s="29">
        <v>5.76</v>
      </c>
      <c r="H8" s="27">
        <v>43497</v>
      </c>
      <c r="I8" s="29">
        <f>G8-E8</f>
        <v>0.33999999999999986</v>
      </c>
      <c r="J8" s="26"/>
      <c r="K8" s="26"/>
      <c r="L8" s="26">
        <v>60</v>
      </c>
      <c r="M8" s="30">
        <f>L8%*I8</f>
        <v>0.2039999999999999</v>
      </c>
      <c r="N8" s="29">
        <v>23.5</v>
      </c>
      <c r="O8" s="30">
        <f>N8%*I8</f>
        <v>7.9899999999999957E-2</v>
      </c>
      <c r="P8" s="29">
        <v>867221</v>
      </c>
      <c r="Q8" s="26" t="s">
        <v>23</v>
      </c>
    </row>
    <row r="9" spans="1:18" s="31" customFormat="1" ht="47.25">
      <c r="A9" s="26">
        <v>2</v>
      </c>
      <c r="B9" s="26" t="s">
        <v>24</v>
      </c>
      <c r="C9" s="27">
        <v>28806</v>
      </c>
      <c r="D9" s="28" t="s">
        <v>25</v>
      </c>
      <c r="E9" s="29">
        <v>3</v>
      </c>
      <c r="F9" s="27">
        <v>42384</v>
      </c>
      <c r="G9" s="29">
        <v>3.33</v>
      </c>
      <c r="H9" s="27">
        <v>43480</v>
      </c>
      <c r="I9" s="29">
        <f t="shared" ref="I9:I22" si="0">G9-E9</f>
        <v>0.33000000000000007</v>
      </c>
      <c r="J9" s="26"/>
      <c r="K9" s="26"/>
      <c r="L9" s="26">
        <v>40</v>
      </c>
      <c r="M9" s="30">
        <f t="shared" ref="M9:M22" si="1">L9%*I9</f>
        <v>0.13200000000000003</v>
      </c>
      <c r="N9" s="29">
        <v>23.5</v>
      </c>
      <c r="O9" s="30">
        <f t="shared" ref="O9:O22" si="2">N9%*I9</f>
        <v>7.7550000000000008E-2</v>
      </c>
      <c r="P9" s="29">
        <v>749975</v>
      </c>
      <c r="Q9" s="26" t="s">
        <v>26</v>
      </c>
    </row>
    <row r="10" spans="1:18" s="31" customFormat="1" ht="15.75">
      <c r="A10" s="26">
        <v>3</v>
      </c>
      <c r="B10" s="26" t="s">
        <v>27</v>
      </c>
      <c r="C10" s="27">
        <v>27720</v>
      </c>
      <c r="D10" s="28" t="s">
        <v>28</v>
      </c>
      <c r="E10" s="29">
        <v>2.86</v>
      </c>
      <c r="F10" s="27">
        <v>42840</v>
      </c>
      <c r="G10" s="29">
        <v>3.06</v>
      </c>
      <c r="H10" s="27">
        <v>43570</v>
      </c>
      <c r="I10" s="29">
        <f t="shared" si="0"/>
        <v>0.20000000000000018</v>
      </c>
      <c r="J10" s="26"/>
      <c r="K10" s="26"/>
      <c r="L10" s="26">
        <v>40</v>
      </c>
      <c r="M10" s="30">
        <f t="shared" si="1"/>
        <v>8.0000000000000071E-2</v>
      </c>
      <c r="N10" s="29">
        <v>23.5</v>
      </c>
      <c r="O10" s="30">
        <f t="shared" si="2"/>
        <v>4.7000000000000042E-2</v>
      </c>
      <c r="P10" s="29">
        <v>454530</v>
      </c>
      <c r="Q10" s="26"/>
    </row>
    <row r="11" spans="1:18" s="31" customFormat="1" ht="15.75">
      <c r="A11" s="26">
        <v>4</v>
      </c>
      <c r="B11" s="26" t="s">
        <v>29</v>
      </c>
      <c r="C11" s="27">
        <v>29462</v>
      </c>
      <c r="D11" s="28" t="s">
        <v>30</v>
      </c>
      <c r="E11" s="29">
        <v>2.86</v>
      </c>
      <c r="F11" s="27">
        <v>42840</v>
      </c>
      <c r="G11" s="29">
        <v>3.06</v>
      </c>
      <c r="H11" s="27">
        <v>43570</v>
      </c>
      <c r="I11" s="29">
        <f t="shared" si="0"/>
        <v>0.20000000000000018</v>
      </c>
      <c r="J11" s="26"/>
      <c r="K11" s="26"/>
      <c r="L11" s="26">
        <v>40</v>
      </c>
      <c r="M11" s="30">
        <f t="shared" si="1"/>
        <v>8.0000000000000071E-2</v>
      </c>
      <c r="N11" s="29">
        <v>23.5</v>
      </c>
      <c r="O11" s="30">
        <f t="shared" si="2"/>
        <v>4.7000000000000042E-2</v>
      </c>
      <c r="P11" s="29">
        <v>454530</v>
      </c>
      <c r="Q11" s="26"/>
    </row>
    <row r="12" spans="1:18" s="31" customFormat="1" ht="31.5">
      <c r="A12" s="26">
        <v>5</v>
      </c>
      <c r="B12" s="26" t="s">
        <v>31</v>
      </c>
      <c r="C12" s="27">
        <v>24712</v>
      </c>
      <c r="D12" s="28" t="s">
        <v>32</v>
      </c>
      <c r="E12" s="29">
        <v>4.32</v>
      </c>
      <c r="F12" s="27">
        <v>42491</v>
      </c>
      <c r="G12" s="29">
        <v>4.6500000000000004</v>
      </c>
      <c r="H12" s="27">
        <v>43586</v>
      </c>
      <c r="I12" s="29">
        <f t="shared" si="0"/>
        <v>0.33000000000000007</v>
      </c>
      <c r="J12" s="26"/>
      <c r="K12" s="26"/>
      <c r="L12" s="26">
        <v>40</v>
      </c>
      <c r="M12" s="30">
        <f t="shared" si="1"/>
        <v>0.13200000000000003</v>
      </c>
      <c r="N12" s="29">
        <v>23.5</v>
      </c>
      <c r="O12" s="30">
        <f t="shared" si="2"/>
        <v>7.7550000000000008E-2</v>
      </c>
      <c r="P12" s="29">
        <v>749975</v>
      </c>
      <c r="Q12" s="26" t="s">
        <v>33</v>
      </c>
    </row>
    <row r="13" spans="1:18" s="31" customFormat="1" ht="15.75">
      <c r="A13" s="26">
        <v>6</v>
      </c>
      <c r="B13" s="26" t="s">
        <v>34</v>
      </c>
      <c r="C13" s="27">
        <v>25829</v>
      </c>
      <c r="D13" s="28" t="s">
        <v>35</v>
      </c>
      <c r="E13" s="29">
        <v>3.86</v>
      </c>
      <c r="F13" s="27">
        <v>42856</v>
      </c>
      <c r="G13" s="29">
        <v>4.0599999999999996</v>
      </c>
      <c r="H13" s="27">
        <v>43586</v>
      </c>
      <c r="I13" s="29">
        <f t="shared" si="0"/>
        <v>0.19999999999999973</v>
      </c>
      <c r="J13" s="26"/>
      <c r="K13" s="26"/>
      <c r="L13" s="26">
        <v>40</v>
      </c>
      <c r="M13" s="30">
        <f t="shared" si="1"/>
        <v>7.9999999999999905E-2</v>
      </c>
      <c r="N13" s="29">
        <v>23.5</v>
      </c>
      <c r="O13" s="30">
        <f t="shared" si="2"/>
        <v>4.6999999999999938E-2</v>
      </c>
      <c r="P13" s="29">
        <v>454530</v>
      </c>
      <c r="Q13" s="26"/>
    </row>
    <row r="14" spans="1:18" s="31" customFormat="1" ht="15.75">
      <c r="A14" s="26">
        <v>7</v>
      </c>
      <c r="B14" s="26" t="s">
        <v>36</v>
      </c>
      <c r="C14" s="27">
        <v>32174</v>
      </c>
      <c r="D14" s="28" t="s">
        <v>37</v>
      </c>
      <c r="E14" s="29">
        <v>2.34</v>
      </c>
      <c r="F14" s="27">
        <v>42370</v>
      </c>
      <c r="G14" s="29">
        <v>2.67</v>
      </c>
      <c r="H14" s="27">
        <v>43466</v>
      </c>
      <c r="I14" s="29">
        <f t="shared" si="0"/>
        <v>0.33000000000000007</v>
      </c>
      <c r="J14" s="26"/>
      <c r="K14" s="26"/>
      <c r="L14" s="26">
        <v>40</v>
      </c>
      <c r="M14" s="30">
        <f t="shared" si="1"/>
        <v>0.13200000000000003</v>
      </c>
      <c r="N14" s="29">
        <v>23.5</v>
      </c>
      <c r="O14" s="30">
        <f t="shared" si="2"/>
        <v>7.7550000000000008E-2</v>
      </c>
      <c r="P14" s="29">
        <v>749975</v>
      </c>
      <c r="Q14" s="26"/>
    </row>
    <row r="15" spans="1:18" s="31" customFormat="1" ht="15.75">
      <c r="A15" s="26">
        <v>8</v>
      </c>
      <c r="B15" s="26" t="s">
        <v>38</v>
      </c>
      <c r="C15" s="27">
        <v>33604</v>
      </c>
      <c r="D15" s="28" t="s">
        <v>39</v>
      </c>
      <c r="E15" s="29">
        <v>2.34</v>
      </c>
      <c r="F15" s="27">
        <v>42371</v>
      </c>
      <c r="G15" s="29">
        <v>2.67</v>
      </c>
      <c r="H15" s="27">
        <v>43467</v>
      </c>
      <c r="I15" s="29">
        <f t="shared" si="0"/>
        <v>0.33000000000000007</v>
      </c>
      <c r="J15" s="26"/>
      <c r="K15" s="26"/>
      <c r="L15" s="26">
        <v>60</v>
      </c>
      <c r="M15" s="30">
        <f t="shared" si="1"/>
        <v>0.19800000000000004</v>
      </c>
      <c r="N15" s="29">
        <v>23.5</v>
      </c>
      <c r="O15" s="30">
        <f t="shared" si="2"/>
        <v>7.7550000000000008E-2</v>
      </c>
      <c r="P15" s="29">
        <v>841715</v>
      </c>
      <c r="Q15" s="26"/>
      <c r="R15" s="32" t="s">
        <v>40</v>
      </c>
    </row>
    <row r="16" spans="1:18" s="31" customFormat="1" ht="15.75">
      <c r="A16" s="26"/>
      <c r="B16" s="33" t="s">
        <v>41</v>
      </c>
      <c r="C16" s="26"/>
      <c r="D16" s="28"/>
      <c r="E16" s="29"/>
      <c r="F16" s="26"/>
      <c r="G16" s="29"/>
      <c r="H16" s="26"/>
      <c r="I16" s="29"/>
      <c r="J16" s="26"/>
      <c r="K16" s="26"/>
      <c r="L16" s="26"/>
      <c r="M16" s="30"/>
      <c r="N16" s="29" t="s">
        <v>42</v>
      </c>
      <c r="O16" s="30"/>
      <c r="P16" s="29"/>
      <c r="Q16" s="26"/>
    </row>
    <row r="17" spans="1:17" s="31" customFormat="1" ht="15.75">
      <c r="A17" s="26">
        <v>1</v>
      </c>
      <c r="B17" s="26" t="s">
        <v>43</v>
      </c>
      <c r="C17" s="27">
        <v>32005</v>
      </c>
      <c r="D17" s="28" t="s">
        <v>44</v>
      </c>
      <c r="E17" s="29">
        <v>2.72</v>
      </c>
      <c r="F17" s="27">
        <v>42522</v>
      </c>
      <c r="G17" s="34">
        <v>3.03</v>
      </c>
      <c r="H17" s="27">
        <v>43617</v>
      </c>
      <c r="I17" s="29">
        <f t="shared" si="0"/>
        <v>0.30999999999999961</v>
      </c>
      <c r="J17" s="26"/>
      <c r="K17" s="26"/>
      <c r="L17" s="26"/>
      <c r="M17" s="30"/>
      <c r="N17" s="29">
        <v>23.5</v>
      </c>
      <c r="O17" s="30">
        <f t="shared" si="2"/>
        <v>7.2849999999999901E-2</v>
      </c>
      <c r="P17" s="29">
        <v>532162</v>
      </c>
      <c r="Q17" s="26"/>
    </row>
    <row r="18" spans="1:17" s="32" customFormat="1" ht="47.25">
      <c r="A18" s="35">
        <v>2</v>
      </c>
      <c r="B18" s="35" t="s">
        <v>45</v>
      </c>
      <c r="C18" s="36">
        <v>31547</v>
      </c>
      <c r="D18" s="37" t="s">
        <v>46</v>
      </c>
      <c r="E18" s="34">
        <v>2.67</v>
      </c>
      <c r="F18" s="36">
        <v>42370</v>
      </c>
      <c r="G18" s="34">
        <v>3</v>
      </c>
      <c r="H18" s="36">
        <v>43466</v>
      </c>
      <c r="I18" s="34">
        <f>G18-E18</f>
        <v>0.33000000000000007</v>
      </c>
      <c r="J18" s="35"/>
      <c r="K18" s="35"/>
      <c r="L18" s="35">
        <v>40</v>
      </c>
      <c r="M18" s="38">
        <f t="shared" si="1"/>
        <v>0.13200000000000003</v>
      </c>
      <c r="N18" s="34">
        <v>23.5</v>
      </c>
      <c r="O18" s="38">
        <f t="shared" si="2"/>
        <v>7.7550000000000008E-2</v>
      </c>
      <c r="P18" s="34">
        <v>887585</v>
      </c>
      <c r="Q18" s="35" t="s">
        <v>26</v>
      </c>
    </row>
    <row r="19" spans="1:17" s="31" customFormat="1" ht="15.75">
      <c r="A19" s="26">
        <v>3</v>
      </c>
      <c r="B19" s="26" t="s">
        <v>47</v>
      </c>
      <c r="C19" s="27">
        <v>33601</v>
      </c>
      <c r="D19" s="28" t="s">
        <v>46</v>
      </c>
      <c r="E19" s="29">
        <v>2.34</v>
      </c>
      <c r="F19" s="27">
        <v>42370</v>
      </c>
      <c r="G19" s="29">
        <v>2.67</v>
      </c>
      <c r="H19" s="27">
        <v>43466</v>
      </c>
      <c r="I19" s="29">
        <f t="shared" si="0"/>
        <v>0.33000000000000007</v>
      </c>
      <c r="J19" s="26"/>
      <c r="K19" s="26"/>
      <c r="L19" s="26">
        <v>70</v>
      </c>
      <c r="M19" s="30">
        <f t="shared" si="1"/>
        <v>0.23100000000000004</v>
      </c>
      <c r="N19" s="29">
        <v>23.5</v>
      </c>
      <c r="O19" s="30">
        <f t="shared" si="2"/>
        <v>7.7550000000000008E-2</v>
      </c>
      <c r="P19" s="29">
        <v>749975</v>
      </c>
      <c r="Q19" s="26"/>
    </row>
    <row r="20" spans="1:17" s="31" customFormat="1" ht="15.75">
      <c r="A20" s="26">
        <v>4</v>
      </c>
      <c r="B20" s="26" t="s">
        <v>48</v>
      </c>
      <c r="C20" s="27">
        <v>31608</v>
      </c>
      <c r="D20" s="28" t="s">
        <v>49</v>
      </c>
      <c r="E20" s="29">
        <v>2.46</v>
      </c>
      <c r="F20" s="27">
        <v>42887</v>
      </c>
      <c r="G20" s="29">
        <v>2.66</v>
      </c>
      <c r="H20" s="27">
        <v>43617</v>
      </c>
      <c r="I20" s="29">
        <f t="shared" si="0"/>
        <v>0.20000000000000018</v>
      </c>
      <c r="J20" s="26"/>
      <c r="K20" s="26"/>
      <c r="L20" s="26">
        <v>40</v>
      </c>
      <c r="M20" s="30">
        <f t="shared" si="1"/>
        <v>8.0000000000000071E-2</v>
      </c>
      <c r="N20" s="29">
        <v>23.5</v>
      </c>
      <c r="O20" s="30">
        <f t="shared" si="2"/>
        <v>4.7000000000000042E-2</v>
      </c>
      <c r="P20" s="29">
        <v>454530</v>
      </c>
      <c r="Q20" s="26"/>
    </row>
    <row r="21" spans="1:17" s="31" customFormat="1" ht="15.75">
      <c r="A21" s="26">
        <v>5</v>
      </c>
      <c r="B21" s="26" t="s">
        <v>50</v>
      </c>
      <c r="C21" s="27">
        <v>28856</v>
      </c>
      <c r="D21" s="28" t="s">
        <v>49</v>
      </c>
      <c r="E21" s="29">
        <v>2.86</v>
      </c>
      <c r="F21" s="27">
        <v>42856</v>
      </c>
      <c r="G21" s="29">
        <v>3.06</v>
      </c>
      <c r="H21" s="27">
        <v>43586</v>
      </c>
      <c r="I21" s="29">
        <f t="shared" si="0"/>
        <v>0.20000000000000018</v>
      </c>
      <c r="J21" s="26"/>
      <c r="K21" s="26"/>
      <c r="L21" s="26">
        <v>40</v>
      </c>
      <c r="M21" s="30">
        <f t="shared" si="1"/>
        <v>8.0000000000000071E-2</v>
      </c>
      <c r="N21" s="29">
        <v>23.5</v>
      </c>
      <c r="O21" s="30">
        <f t="shared" si="2"/>
        <v>4.7000000000000042E-2</v>
      </c>
      <c r="P21" s="29">
        <v>454530</v>
      </c>
      <c r="Q21" s="26"/>
    </row>
    <row r="22" spans="1:17" s="31" customFormat="1" ht="15.75">
      <c r="A22" s="26">
        <v>6</v>
      </c>
      <c r="B22" s="26" t="s">
        <v>51</v>
      </c>
      <c r="C22" s="27">
        <v>29874</v>
      </c>
      <c r="D22" s="28" t="s">
        <v>28</v>
      </c>
      <c r="E22" s="29">
        <v>2.46</v>
      </c>
      <c r="F22" s="27">
        <v>42887</v>
      </c>
      <c r="G22" s="29">
        <v>2.66</v>
      </c>
      <c r="H22" s="27">
        <v>43617</v>
      </c>
      <c r="I22" s="29">
        <f t="shared" si="0"/>
        <v>0.20000000000000018</v>
      </c>
      <c r="J22" s="26"/>
      <c r="K22" s="26"/>
      <c r="L22" s="26">
        <v>40</v>
      </c>
      <c r="M22" s="30">
        <f t="shared" si="1"/>
        <v>8.0000000000000071E-2</v>
      </c>
      <c r="N22" s="29">
        <v>23.5</v>
      </c>
      <c r="O22" s="30">
        <f t="shared" si="2"/>
        <v>4.7000000000000042E-2</v>
      </c>
      <c r="P22" s="29">
        <v>454530</v>
      </c>
      <c r="Q22" s="26"/>
    </row>
    <row r="23" spans="1:17" s="31" customFormat="1" ht="15.75">
      <c r="A23" s="26">
        <v>7</v>
      </c>
      <c r="B23" s="39" t="s">
        <v>52</v>
      </c>
      <c r="C23" s="40">
        <v>31853</v>
      </c>
      <c r="D23" s="41" t="s">
        <v>35</v>
      </c>
      <c r="E23" s="42">
        <v>2.46</v>
      </c>
      <c r="F23" s="40">
        <v>42887</v>
      </c>
      <c r="G23" s="42">
        <v>2.66</v>
      </c>
      <c r="H23" s="40">
        <v>43617</v>
      </c>
      <c r="I23" s="42">
        <f>G23-E23</f>
        <v>0.20000000000000018</v>
      </c>
      <c r="J23" s="39"/>
      <c r="K23" s="39"/>
      <c r="L23" s="39">
        <v>40</v>
      </c>
      <c r="M23" s="43">
        <f>L23%*I23</f>
        <v>8.0000000000000071E-2</v>
      </c>
      <c r="N23" s="42">
        <v>23.5</v>
      </c>
      <c r="O23" s="43">
        <f>N23%*I23</f>
        <v>4.7000000000000042E-2</v>
      </c>
      <c r="P23" s="42">
        <v>454530</v>
      </c>
      <c r="Q23" s="39"/>
    </row>
    <row r="24" spans="1:17" s="31" customFormat="1" ht="15.75">
      <c r="A24" s="39"/>
      <c r="B24" s="39"/>
      <c r="C24" s="40"/>
      <c r="D24" s="41"/>
      <c r="E24" s="44">
        <f>SUM(E8:E23)</f>
        <v>44.970000000000006</v>
      </c>
      <c r="F24" s="40"/>
      <c r="G24" s="44">
        <f>SUM(G8:G23)</f>
        <v>49</v>
      </c>
      <c r="H24" s="40"/>
      <c r="I24" s="45">
        <f>SUM(I8:I23)</f>
        <v>4.0300000000000011</v>
      </c>
      <c r="J24" s="46"/>
      <c r="K24" s="46"/>
      <c r="L24" s="46"/>
      <c r="M24" s="47">
        <f>SUM(M8:M23)</f>
        <v>1.7210000000000005</v>
      </c>
      <c r="N24" s="45"/>
      <c r="O24" s="47">
        <f>SUM(O8:O23)</f>
        <v>0.94705000000000006</v>
      </c>
      <c r="P24" s="42">
        <f>SUM(P8:P23)</f>
        <v>9310293</v>
      </c>
      <c r="Q24" s="39"/>
    </row>
    <row r="25" spans="1:17" s="52" customFormat="1">
      <c r="A25" s="48"/>
      <c r="B25" s="48"/>
      <c r="C25" s="48"/>
      <c r="D25" s="49"/>
      <c r="E25" s="50"/>
      <c r="F25" s="48"/>
      <c r="G25" s="50"/>
      <c r="H25" s="48"/>
      <c r="I25" s="50"/>
      <c r="J25" s="51" t="s">
        <v>53</v>
      </c>
      <c r="K25" s="51"/>
      <c r="L25" s="51"/>
      <c r="M25" s="51"/>
      <c r="N25" s="51"/>
      <c r="O25" s="51"/>
      <c r="P25" s="51"/>
      <c r="Q25" s="51"/>
    </row>
    <row r="26" spans="1:17" s="56" customFormat="1" ht="14.25">
      <c r="A26" s="53" t="s">
        <v>54</v>
      </c>
      <c r="B26" s="53"/>
      <c r="C26" s="53"/>
      <c r="D26" s="53"/>
      <c r="E26" s="53"/>
      <c r="F26" s="53"/>
      <c r="G26" s="54"/>
      <c r="H26" s="55"/>
      <c r="I26" s="54"/>
      <c r="J26" s="53" t="s">
        <v>55</v>
      </c>
      <c r="K26" s="53"/>
      <c r="L26" s="53"/>
      <c r="M26" s="53"/>
      <c r="N26" s="53"/>
      <c r="O26" s="53"/>
      <c r="P26" s="53"/>
      <c r="Q26" s="53"/>
    </row>
    <row r="27" spans="1:17">
      <c r="A27" s="57" t="s">
        <v>56</v>
      </c>
      <c r="B27" s="57"/>
      <c r="C27" s="4"/>
      <c r="D27" s="57" t="s">
        <v>57</v>
      </c>
      <c r="E27" s="57"/>
      <c r="F27" s="57"/>
      <c r="G27" s="3"/>
      <c r="H27" s="4"/>
      <c r="I27" s="57" t="s">
        <v>58</v>
      </c>
      <c r="J27" s="57"/>
      <c r="K27" s="57"/>
      <c r="L27" s="57"/>
      <c r="M27" s="3"/>
      <c r="N27" s="57" t="s">
        <v>59</v>
      </c>
      <c r="O27" s="57"/>
      <c r="P27" s="57"/>
      <c r="Q27" s="57"/>
    </row>
    <row r="28" spans="1:17">
      <c r="A28" s="4"/>
      <c r="B28" s="4"/>
      <c r="C28" s="4"/>
      <c r="D28" s="2"/>
      <c r="E28" s="3"/>
      <c r="F28" s="4"/>
      <c r="G28" s="3"/>
      <c r="H28" s="4"/>
      <c r="I28" s="3"/>
      <c r="J28" s="4"/>
      <c r="K28" s="4"/>
      <c r="L28" s="4"/>
      <c r="M28" s="3"/>
      <c r="N28" s="3"/>
      <c r="O28" s="3"/>
      <c r="P28" s="3"/>
      <c r="Q28" s="4"/>
    </row>
    <row r="29" spans="1:17">
      <c r="A29" s="4"/>
      <c r="B29" s="4"/>
      <c r="C29" s="4"/>
      <c r="D29" s="2"/>
      <c r="E29" s="3"/>
      <c r="F29" s="4"/>
      <c r="G29" s="3"/>
      <c r="H29" s="4"/>
      <c r="I29" s="3"/>
      <c r="J29" s="4"/>
      <c r="K29" s="4"/>
      <c r="L29" s="4"/>
      <c r="M29" s="3"/>
      <c r="N29" s="3"/>
      <c r="O29" s="3"/>
      <c r="P29" s="3"/>
      <c r="Q29" s="4"/>
    </row>
    <row r="30" spans="1:17">
      <c r="A30" s="4"/>
      <c r="B30" s="4"/>
      <c r="C30" s="4"/>
      <c r="D30" s="2"/>
      <c r="E30" s="3"/>
      <c r="F30" s="4"/>
      <c r="G30" s="3"/>
      <c r="H30" s="4"/>
      <c r="I30" s="3"/>
      <c r="J30" s="4"/>
      <c r="K30" s="4"/>
      <c r="L30" s="4"/>
      <c r="M30" s="3"/>
      <c r="N30" s="3"/>
      <c r="O30" s="3"/>
      <c r="P30" s="3"/>
      <c r="Q30" s="4"/>
    </row>
    <row r="31" spans="1:17">
      <c r="A31" s="4"/>
      <c r="B31" s="4"/>
      <c r="C31" s="4"/>
      <c r="D31" s="2"/>
      <c r="E31" s="3"/>
      <c r="F31" s="4"/>
      <c r="G31" s="3"/>
      <c r="H31" s="4"/>
      <c r="I31" s="3"/>
      <c r="J31" s="4"/>
      <c r="K31" s="4"/>
      <c r="L31" s="4"/>
      <c r="M31" s="3"/>
      <c r="N31" s="3"/>
      <c r="O31" s="3"/>
      <c r="P31" s="3"/>
      <c r="Q31" s="4"/>
    </row>
    <row r="32" spans="1:17" s="56" customFormat="1" ht="14.25">
      <c r="A32" s="53" t="s">
        <v>60</v>
      </c>
      <c r="B32" s="53"/>
      <c r="C32" s="55"/>
      <c r="D32" s="58"/>
      <c r="E32" s="53"/>
      <c r="F32" s="53"/>
      <c r="G32" s="53"/>
      <c r="H32" s="55"/>
      <c r="I32" s="53" t="s">
        <v>61</v>
      </c>
      <c r="J32" s="53"/>
      <c r="K32" s="53"/>
      <c r="L32" s="53"/>
      <c r="M32" s="54"/>
      <c r="N32" s="53" t="s">
        <v>21</v>
      </c>
      <c r="O32" s="53"/>
      <c r="P32" s="53"/>
      <c r="Q32" s="53"/>
    </row>
    <row r="33" spans="1:17">
      <c r="A33" s="4"/>
      <c r="B33" s="4"/>
      <c r="C33" s="4"/>
      <c r="D33" s="2"/>
      <c r="E33" s="3"/>
      <c r="F33" s="4"/>
      <c r="G33" s="3"/>
      <c r="H33" s="4"/>
      <c r="I33" s="3"/>
      <c r="J33" s="4"/>
      <c r="K33" s="4"/>
      <c r="L33" s="4"/>
      <c r="M33" s="3"/>
      <c r="N33" s="3"/>
      <c r="O33" s="3"/>
      <c r="P33" s="3"/>
      <c r="Q33" s="4"/>
    </row>
  </sheetData>
  <mergeCells count="30">
    <mergeCell ref="A27:B27"/>
    <mergeCell ref="D27:F27"/>
    <mergeCell ref="I27:L27"/>
    <mergeCell ref="N27:Q27"/>
    <mergeCell ref="A32:B32"/>
    <mergeCell ref="E32:G32"/>
    <mergeCell ref="I32:L32"/>
    <mergeCell ref="N32:Q32"/>
    <mergeCell ref="N5:O5"/>
    <mergeCell ref="P5:P6"/>
    <mergeCell ref="Q5:Q6"/>
    <mergeCell ref="J25:Q25"/>
    <mergeCell ref="A26:F26"/>
    <mergeCell ref="J26:Q26"/>
    <mergeCell ref="F5:F6"/>
    <mergeCell ref="G5:G6"/>
    <mergeCell ref="H5:H6"/>
    <mergeCell ref="I5:I6"/>
    <mergeCell ref="J5:J6"/>
    <mergeCell ref="K5:M5"/>
    <mergeCell ref="A1:C1"/>
    <mergeCell ref="J1:Q1"/>
    <mergeCell ref="A2:C2"/>
    <mergeCell ref="J2:Q2"/>
    <mergeCell ref="A4:Q4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1"/>
  <sheetViews>
    <sheetView tabSelected="1" topLeftCell="A10" workbookViewId="0">
      <selection activeCell="D32" sqref="D32"/>
    </sheetView>
  </sheetViews>
  <sheetFormatPr defaultRowHeight="15"/>
  <cols>
    <col min="1" max="1" width="4.7109375" style="6" customWidth="1"/>
    <col min="2" max="2" width="20" style="6" customWidth="1"/>
    <col min="3" max="3" width="11.5703125" style="6" bestFit="1" customWidth="1"/>
    <col min="4" max="4" width="10.85546875" style="60" customWidth="1"/>
    <col min="5" max="5" width="5.42578125" style="60" customWidth="1"/>
    <col min="6" max="6" width="11.5703125" style="6" bestFit="1" customWidth="1"/>
    <col min="7" max="7" width="7.42578125" style="60" customWidth="1"/>
    <col min="8" max="8" width="11.5703125" style="6" bestFit="1" customWidth="1"/>
    <col min="9" max="9" width="6.7109375" style="60" customWidth="1"/>
    <col min="10" max="10" width="5.28515625" style="6" customWidth="1"/>
    <col min="11" max="11" width="6.42578125" style="6" customWidth="1"/>
    <col min="12" max="12" width="4.42578125" style="60" customWidth="1"/>
    <col min="13" max="13" width="6" style="60" customWidth="1"/>
    <col min="14" max="14" width="4.42578125" style="60" customWidth="1"/>
    <col min="15" max="15" width="5.85546875" style="60" customWidth="1"/>
    <col min="16" max="16" width="4.42578125" style="60" customWidth="1"/>
    <col min="17" max="17" width="6.42578125" style="60" customWidth="1"/>
    <col min="18" max="18" width="9.5703125" style="60" customWidth="1"/>
    <col min="19" max="19" width="16.7109375" style="6" customWidth="1"/>
    <col min="20" max="16384" width="9.140625" style="6"/>
  </cols>
  <sheetData>
    <row r="1" spans="1:20" ht="21.75" customHeight="1">
      <c r="A1" s="61" t="s">
        <v>0</v>
      </c>
      <c r="B1" s="61"/>
      <c r="C1" s="61"/>
      <c r="D1" s="3"/>
      <c r="E1" s="3"/>
      <c r="F1" s="4"/>
      <c r="G1" s="3"/>
      <c r="H1" s="4"/>
      <c r="I1" s="3"/>
      <c r="J1" s="62" t="s">
        <v>1</v>
      </c>
      <c r="K1" s="62"/>
      <c r="L1" s="62"/>
      <c r="M1" s="62"/>
      <c r="N1" s="62"/>
      <c r="O1" s="62"/>
      <c r="P1" s="62"/>
      <c r="Q1" s="62"/>
      <c r="R1" s="62"/>
      <c r="S1" s="62"/>
    </row>
    <row r="2" spans="1:20" ht="17.25" customHeight="1">
      <c r="A2" s="62" t="s">
        <v>2</v>
      </c>
      <c r="B2" s="62"/>
      <c r="C2" s="62"/>
      <c r="D2" s="3"/>
      <c r="E2" s="3"/>
      <c r="F2" s="4"/>
      <c r="G2" s="3"/>
      <c r="H2" s="4"/>
      <c r="I2" s="3"/>
      <c r="J2" s="5" t="s">
        <v>3</v>
      </c>
      <c r="K2" s="5"/>
      <c r="L2" s="5"/>
      <c r="M2" s="5"/>
      <c r="N2" s="5"/>
      <c r="O2" s="5"/>
      <c r="P2" s="5"/>
      <c r="Q2" s="5"/>
      <c r="R2" s="5"/>
      <c r="S2" s="5"/>
    </row>
    <row r="3" spans="1:20">
      <c r="A3" s="4"/>
      <c r="B3" s="4"/>
      <c r="C3" s="4"/>
      <c r="D3" s="3"/>
      <c r="E3" s="3"/>
      <c r="F3" s="4"/>
      <c r="G3" s="3"/>
      <c r="H3" s="4"/>
      <c r="I3" s="3"/>
      <c r="J3" s="4"/>
      <c r="K3" s="4"/>
      <c r="L3" s="3"/>
      <c r="M3" s="3"/>
      <c r="N3" s="3"/>
      <c r="O3" s="3"/>
      <c r="P3" s="3"/>
      <c r="Q3" s="3"/>
    </row>
    <row r="4" spans="1:20" ht="23.25" customHeight="1">
      <c r="A4" s="5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>
      <c r="A5" s="4"/>
      <c r="B5" s="4"/>
      <c r="C5" s="4"/>
      <c r="D5" s="3"/>
      <c r="E5" s="3"/>
      <c r="F5" s="4"/>
      <c r="G5" s="3"/>
      <c r="H5" s="4"/>
      <c r="I5" s="3"/>
      <c r="J5" s="4"/>
      <c r="K5" s="4"/>
      <c r="L5" s="3"/>
      <c r="M5" s="3"/>
      <c r="N5" s="3"/>
      <c r="O5" s="3"/>
      <c r="P5" s="3"/>
      <c r="Q5" s="3"/>
      <c r="R5" s="3"/>
      <c r="S5" s="4"/>
      <c r="T5" s="4"/>
    </row>
    <row r="6" spans="1:20" s="15" customFormat="1" ht="71.25" customHeight="1">
      <c r="A6" s="7" t="s">
        <v>5</v>
      </c>
      <c r="B6" s="7" t="s">
        <v>6</v>
      </c>
      <c r="C6" s="7" t="s">
        <v>7</v>
      </c>
      <c r="D6" s="7" t="s">
        <v>8</v>
      </c>
      <c r="E6" s="7" t="s">
        <v>63</v>
      </c>
      <c r="F6" s="7" t="s">
        <v>10</v>
      </c>
      <c r="G6" s="7" t="s">
        <v>64</v>
      </c>
      <c r="H6" s="7" t="s">
        <v>65</v>
      </c>
      <c r="I6" s="7" t="s">
        <v>66</v>
      </c>
      <c r="J6" s="10" t="s">
        <v>13</v>
      </c>
      <c r="K6" s="12"/>
      <c r="L6" s="10" t="s">
        <v>14</v>
      </c>
      <c r="M6" s="12"/>
      <c r="N6" s="10" t="s">
        <v>67</v>
      </c>
      <c r="O6" s="12"/>
      <c r="P6" s="10" t="s">
        <v>68</v>
      </c>
      <c r="Q6" s="12"/>
      <c r="R6" s="7" t="s">
        <v>69</v>
      </c>
      <c r="S6" s="7" t="s">
        <v>17</v>
      </c>
      <c r="T6" s="63"/>
    </row>
    <row r="7" spans="1:20" ht="30">
      <c r="A7" s="16"/>
      <c r="B7" s="16"/>
      <c r="C7" s="16"/>
      <c r="D7" s="16"/>
      <c r="E7" s="16"/>
      <c r="F7" s="16"/>
      <c r="G7" s="16"/>
      <c r="H7" s="16"/>
      <c r="I7" s="16"/>
      <c r="J7" s="19" t="s">
        <v>19</v>
      </c>
      <c r="K7" s="19" t="s">
        <v>18</v>
      </c>
      <c r="L7" s="20" t="s">
        <v>19</v>
      </c>
      <c r="M7" s="20" t="s">
        <v>18</v>
      </c>
      <c r="N7" s="20" t="s">
        <v>19</v>
      </c>
      <c r="O7" s="20" t="s">
        <v>18</v>
      </c>
      <c r="P7" s="20" t="s">
        <v>19</v>
      </c>
      <c r="Q7" s="20" t="s">
        <v>18</v>
      </c>
      <c r="R7" s="16"/>
      <c r="S7" s="16"/>
      <c r="T7" s="4"/>
    </row>
    <row r="8" spans="1:20" ht="28.5" customHeight="1">
      <c r="A8" s="64" t="s">
        <v>70</v>
      </c>
      <c r="B8" s="65"/>
      <c r="C8" s="22"/>
      <c r="D8" s="25"/>
      <c r="E8" s="25"/>
      <c r="F8" s="22"/>
      <c r="G8" s="25"/>
      <c r="H8" s="22"/>
      <c r="I8" s="25"/>
      <c r="J8" s="22"/>
      <c r="K8" s="22"/>
      <c r="L8" s="25"/>
      <c r="M8" s="25"/>
      <c r="N8" s="25"/>
      <c r="O8" s="25"/>
      <c r="P8" s="25"/>
      <c r="Q8" s="25"/>
      <c r="R8" s="25"/>
      <c r="S8" s="22"/>
      <c r="T8" s="4"/>
    </row>
    <row r="9" spans="1:20">
      <c r="A9" s="66">
        <v>1</v>
      </c>
      <c r="B9" s="66" t="s">
        <v>71</v>
      </c>
      <c r="C9" s="67">
        <v>29445</v>
      </c>
      <c r="D9" s="68" t="s">
        <v>30</v>
      </c>
      <c r="E9" s="68">
        <v>2.66</v>
      </c>
      <c r="F9" s="67">
        <v>42736</v>
      </c>
      <c r="G9" s="68">
        <v>2.86</v>
      </c>
      <c r="H9" s="67">
        <v>43466</v>
      </c>
      <c r="I9" s="68">
        <f>G9-E9</f>
        <v>0.19999999999999973</v>
      </c>
      <c r="J9" s="66"/>
      <c r="K9" s="66"/>
      <c r="L9" s="68">
        <v>70</v>
      </c>
      <c r="M9" s="68">
        <f>L9%*I9</f>
        <v>0.13999999999999979</v>
      </c>
      <c r="N9" s="68"/>
      <c r="O9" s="68"/>
      <c r="P9" s="68">
        <v>23.5</v>
      </c>
      <c r="Q9" s="69">
        <f>(K9+I9)*P9%</f>
        <v>4.6999999999999938E-2</v>
      </c>
      <c r="R9" s="70">
        <f>(Q9+O9+M9+K9+I9)*1390</f>
        <v>537.92999999999927</v>
      </c>
      <c r="S9" s="66"/>
      <c r="T9" s="4"/>
    </row>
    <row r="10" spans="1:20" ht="23.25" customHeight="1">
      <c r="A10" s="71" t="s">
        <v>72</v>
      </c>
      <c r="B10" s="72"/>
      <c r="C10" s="73"/>
      <c r="D10" s="68"/>
      <c r="E10" s="68"/>
      <c r="F10" s="66"/>
      <c r="G10" s="68"/>
      <c r="H10" s="66"/>
      <c r="I10" s="68"/>
      <c r="J10" s="66"/>
      <c r="K10" s="66"/>
      <c r="L10" s="68"/>
      <c r="M10" s="68" t="s">
        <v>42</v>
      </c>
      <c r="N10" s="68"/>
      <c r="O10" s="68"/>
      <c r="P10" s="68"/>
      <c r="Q10" s="69" t="s">
        <v>42</v>
      </c>
      <c r="R10" s="70"/>
      <c r="S10" s="66"/>
      <c r="T10" s="4"/>
    </row>
    <row r="11" spans="1:20">
      <c r="A11" s="66">
        <v>2</v>
      </c>
      <c r="B11" s="66" t="s">
        <v>73</v>
      </c>
      <c r="C11" s="67">
        <v>23995</v>
      </c>
      <c r="D11" s="68" t="s">
        <v>28</v>
      </c>
      <c r="E11" s="68">
        <v>4.0599999999999996</v>
      </c>
      <c r="F11" s="67">
        <v>42767</v>
      </c>
      <c r="G11" s="68">
        <v>4.0599999999999996</v>
      </c>
      <c r="H11" s="67">
        <v>43497</v>
      </c>
      <c r="I11" s="68"/>
      <c r="J11" s="66">
        <v>5</v>
      </c>
      <c r="K11" s="66">
        <v>0.20300000000000001</v>
      </c>
      <c r="L11" s="68">
        <v>70</v>
      </c>
      <c r="M11" s="68">
        <f>L11%*K11</f>
        <v>0.1421</v>
      </c>
      <c r="N11" s="68"/>
      <c r="O11" s="68"/>
      <c r="P11" s="68">
        <v>23.5</v>
      </c>
      <c r="Q11" s="69">
        <f t="shared" ref="Q11:Q40" si="0">(K11+I11)*P11%</f>
        <v>4.7704999999999997E-2</v>
      </c>
      <c r="R11" s="70">
        <f t="shared" ref="R11:R40" si="1">(Q11+O11+M11+K11+I11)*1390</f>
        <v>545.99895000000004</v>
      </c>
      <c r="S11" s="66"/>
      <c r="T11" s="4"/>
    </row>
    <row r="12" spans="1:20" ht="23.25" customHeight="1">
      <c r="A12" s="71" t="s">
        <v>74</v>
      </c>
      <c r="B12" s="72"/>
      <c r="C12" s="73"/>
      <c r="D12" s="68"/>
      <c r="E12" s="68"/>
      <c r="F12" s="66"/>
      <c r="G12" s="68"/>
      <c r="H12" s="66"/>
      <c r="I12" s="68"/>
      <c r="J12" s="66"/>
      <c r="K12" s="66"/>
      <c r="L12" s="68"/>
      <c r="M12" s="68" t="s">
        <v>42</v>
      </c>
      <c r="N12" s="68"/>
      <c r="O12" s="68"/>
      <c r="P12" s="68"/>
      <c r="Q12" s="69" t="s">
        <v>42</v>
      </c>
      <c r="R12" s="70"/>
      <c r="S12" s="66"/>
      <c r="T12" s="4"/>
    </row>
    <row r="13" spans="1:20">
      <c r="A13" s="66">
        <v>3</v>
      </c>
      <c r="B13" s="66" t="s">
        <v>75</v>
      </c>
      <c r="C13" s="67">
        <v>23668</v>
      </c>
      <c r="D13" s="68" t="s">
        <v>46</v>
      </c>
      <c r="E13" s="68">
        <v>4.6500000000000004</v>
      </c>
      <c r="F13" s="67">
        <v>42675</v>
      </c>
      <c r="G13" s="68">
        <v>4.9800000000000004</v>
      </c>
      <c r="H13" s="67">
        <v>43586</v>
      </c>
      <c r="I13" s="68">
        <f t="shared" ref="I13:I40" si="2">G13-E13</f>
        <v>0.33000000000000007</v>
      </c>
      <c r="J13" s="66"/>
      <c r="K13" s="66"/>
      <c r="L13" s="68">
        <v>70</v>
      </c>
      <c r="M13" s="68">
        <f t="shared" ref="M13:M40" si="3">L13%*I13</f>
        <v>0.23100000000000004</v>
      </c>
      <c r="N13" s="68"/>
      <c r="O13" s="68"/>
      <c r="P13" s="68">
        <v>23.5</v>
      </c>
      <c r="Q13" s="69">
        <f t="shared" si="0"/>
        <v>7.7550000000000008E-2</v>
      </c>
      <c r="R13" s="70">
        <f t="shared" si="1"/>
        <v>887.58450000000028</v>
      </c>
      <c r="S13" s="66" t="s">
        <v>76</v>
      </c>
      <c r="T13" s="4"/>
    </row>
    <row r="14" spans="1:20">
      <c r="A14" s="66">
        <v>4</v>
      </c>
      <c r="B14" s="66" t="s">
        <v>77</v>
      </c>
      <c r="C14" s="67">
        <v>27935</v>
      </c>
      <c r="D14" s="68" t="s">
        <v>78</v>
      </c>
      <c r="E14" s="68">
        <v>2.66</v>
      </c>
      <c r="F14" s="67">
        <v>42736</v>
      </c>
      <c r="G14" s="68">
        <v>2.86</v>
      </c>
      <c r="H14" s="67">
        <v>43497</v>
      </c>
      <c r="I14" s="68">
        <f t="shared" si="2"/>
        <v>0.19999999999999973</v>
      </c>
      <c r="J14" s="66"/>
      <c r="K14" s="66"/>
      <c r="L14" s="68">
        <v>70</v>
      </c>
      <c r="M14" s="68">
        <f t="shared" si="3"/>
        <v>0.13999999999999979</v>
      </c>
      <c r="N14" s="68"/>
      <c r="O14" s="68"/>
      <c r="P14" s="68">
        <v>23.5</v>
      </c>
      <c r="Q14" s="69">
        <f t="shared" si="0"/>
        <v>4.6999999999999938E-2</v>
      </c>
      <c r="R14" s="70">
        <f t="shared" si="1"/>
        <v>537.92999999999927</v>
      </c>
      <c r="S14" s="66"/>
      <c r="T14" s="4"/>
    </row>
    <row r="15" spans="1:20">
      <c r="A15" s="66">
        <v>5</v>
      </c>
      <c r="B15" s="66" t="s">
        <v>79</v>
      </c>
      <c r="C15" s="67">
        <v>30477</v>
      </c>
      <c r="D15" s="68" t="s">
        <v>28</v>
      </c>
      <c r="E15" s="68">
        <v>2.66</v>
      </c>
      <c r="F15" s="67">
        <v>42736</v>
      </c>
      <c r="G15" s="68">
        <v>2.86</v>
      </c>
      <c r="H15" s="67">
        <v>43466</v>
      </c>
      <c r="I15" s="68">
        <f t="shared" si="2"/>
        <v>0.19999999999999973</v>
      </c>
      <c r="J15" s="66"/>
      <c r="K15" s="66"/>
      <c r="L15" s="68">
        <v>70</v>
      </c>
      <c r="M15" s="68">
        <f t="shared" si="3"/>
        <v>0.13999999999999979</v>
      </c>
      <c r="N15" s="68"/>
      <c r="O15" s="68"/>
      <c r="P15" s="68">
        <v>23.5</v>
      </c>
      <c r="Q15" s="69">
        <f t="shared" si="0"/>
        <v>4.6999999999999938E-2</v>
      </c>
      <c r="R15" s="70">
        <f t="shared" si="1"/>
        <v>537.92999999999927</v>
      </c>
      <c r="S15" s="66"/>
      <c r="T15" s="4"/>
    </row>
    <row r="16" spans="1:20">
      <c r="A16" s="66">
        <v>6</v>
      </c>
      <c r="B16" s="66" t="s">
        <v>80</v>
      </c>
      <c r="C16" s="67">
        <v>30380</v>
      </c>
      <c r="D16" s="68" t="s">
        <v>35</v>
      </c>
      <c r="E16" s="68">
        <v>2.66</v>
      </c>
      <c r="F16" s="67">
        <v>42736</v>
      </c>
      <c r="G16" s="68">
        <v>2.86</v>
      </c>
      <c r="H16" s="67">
        <v>43466</v>
      </c>
      <c r="I16" s="68">
        <f t="shared" si="2"/>
        <v>0.19999999999999973</v>
      </c>
      <c r="J16" s="66"/>
      <c r="K16" s="66"/>
      <c r="L16" s="68">
        <v>70</v>
      </c>
      <c r="M16" s="68">
        <f t="shared" si="3"/>
        <v>0.13999999999999979</v>
      </c>
      <c r="N16" s="68"/>
      <c r="O16" s="68"/>
      <c r="P16" s="68">
        <v>23.5</v>
      </c>
      <c r="Q16" s="69">
        <f t="shared" si="0"/>
        <v>4.6999999999999938E-2</v>
      </c>
      <c r="R16" s="70">
        <f t="shared" si="1"/>
        <v>537.92999999999927</v>
      </c>
      <c r="S16" s="66"/>
      <c r="T16" s="4"/>
    </row>
    <row r="17" spans="1:20" ht="23.25" customHeight="1">
      <c r="A17" s="71" t="s">
        <v>81</v>
      </c>
      <c r="B17" s="72"/>
      <c r="C17" s="73"/>
      <c r="D17" s="68"/>
      <c r="E17" s="68"/>
      <c r="F17" s="66"/>
      <c r="G17" s="68"/>
      <c r="H17" s="66"/>
      <c r="I17" s="68"/>
      <c r="J17" s="66"/>
      <c r="K17" s="66"/>
      <c r="L17" s="68"/>
      <c r="M17" s="68" t="s">
        <v>42</v>
      </c>
      <c r="N17" s="68"/>
      <c r="O17" s="68"/>
      <c r="P17" s="68"/>
      <c r="Q17" s="69" t="s">
        <v>42</v>
      </c>
      <c r="R17" s="70"/>
      <c r="S17" s="66"/>
      <c r="T17" s="4"/>
    </row>
    <row r="18" spans="1:20">
      <c r="A18" s="66">
        <v>7</v>
      </c>
      <c r="B18" s="66" t="s">
        <v>82</v>
      </c>
      <c r="C18" s="67">
        <v>31447</v>
      </c>
      <c r="D18" s="68" t="s">
        <v>28</v>
      </c>
      <c r="E18" s="68">
        <v>2.66</v>
      </c>
      <c r="F18" s="67">
        <v>42736</v>
      </c>
      <c r="G18" s="68">
        <v>2.86</v>
      </c>
      <c r="H18" s="67">
        <v>43466</v>
      </c>
      <c r="I18" s="68">
        <f t="shared" si="2"/>
        <v>0.19999999999999973</v>
      </c>
      <c r="J18" s="66"/>
      <c r="K18" s="66"/>
      <c r="L18" s="68">
        <v>70</v>
      </c>
      <c r="M18" s="68">
        <f t="shared" si="3"/>
        <v>0.13999999999999979</v>
      </c>
      <c r="N18" s="68">
        <v>70</v>
      </c>
      <c r="O18" s="69">
        <f>N18%*I18</f>
        <v>0.13999999999999979</v>
      </c>
      <c r="P18" s="68">
        <v>23.5</v>
      </c>
      <c r="Q18" s="69">
        <f t="shared" si="0"/>
        <v>4.6999999999999938E-2</v>
      </c>
      <c r="R18" s="70">
        <f t="shared" si="1"/>
        <v>732.52999999999895</v>
      </c>
      <c r="S18" s="66"/>
      <c r="T18" s="4"/>
    </row>
    <row r="19" spans="1:20" ht="26.25" customHeight="1">
      <c r="A19" s="71" t="s">
        <v>83</v>
      </c>
      <c r="B19" s="73"/>
      <c r="C19" s="66"/>
      <c r="D19" s="68"/>
      <c r="E19" s="68"/>
      <c r="F19" s="66"/>
      <c r="G19" s="68"/>
      <c r="H19" s="66"/>
      <c r="I19" s="68"/>
      <c r="J19" s="66"/>
      <c r="K19" s="66"/>
      <c r="L19" s="68"/>
      <c r="M19" s="68" t="s">
        <v>42</v>
      </c>
      <c r="N19" s="68"/>
      <c r="O19" s="68"/>
      <c r="P19" s="68"/>
      <c r="Q19" s="69" t="s">
        <v>42</v>
      </c>
      <c r="R19" s="70"/>
      <c r="S19" s="66"/>
      <c r="T19" s="4"/>
    </row>
    <row r="20" spans="1:20">
      <c r="A20" s="66">
        <v>8</v>
      </c>
      <c r="B20" s="66" t="s">
        <v>84</v>
      </c>
      <c r="C20" s="67">
        <v>26873</v>
      </c>
      <c r="D20" s="68" t="s">
        <v>46</v>
      </c>
      <c r="E20" s="68">
        <v>3.66</v>
      </c>
      <c r="F20" s="67">
        <v>42401</v>
      </c>
      <c r="G20" s="68">
        <v>3.99</v>
      </c>
      <c r="H20" s="67">
        <v>43497</v>
      </c>
      <c r="I20" s="68">
        <f t="shared" si="2"/>
        <v>0.33000000000000007</v>
      </c>
      <c r="J20" s="66"/>
      <c r="K20" s="66"/>
      <c r="L20" s="68">
        <v>40</v>
      </c>
      <c r="M20" s="68">
        <f t="shared" si="3"/>
        <v>0.13200000000000003</v>
      </c>
      <c r="N20" s="68"/>
      <c r="O20" s="68"/>
      <c r="P20" s="68">
        <v>23.5</v>
      </c>
      <c r="Q20" s="69">
        <f t="shared" si="0"/>
        <v>7.7550000000000008E-2</v>
      </c>
      <c r="R20" s="70">
        <f t="shared" si="1"/>
        <v>749.97450000000015</v>
      </c>
      <c r="S20" s="66"/>
      <c r="T20" s="4"/>
    </row>
    <row r="21" spans="1:20">
      <c r="A21" s="66">
        <v>9</v>
      </c>
      <c r="B21" s="66" t="s">
        <v>85</v>
      </c>
      <c r="C21" s="67">
        <v>28753</v>
      </c>
      <c r="D21" s="68" t="s">
        <v>30</v>
      </c>
      <c r="E21" s="68">
        <v>3.26</v>
      </c>
      <c r="F21" s="67">
        <v>42887</v>
      </c>
      <c r="G21" s="68">
        <v>3.46</v>
      </c>
      <c r="H21" s="67">
        <v>43617</v>
      </c>
      <c r="I21" s="68">
        <f t="shared" si="2"/>
        <v>0.20000000000000018</v>
      </c>
      <c r="J21" s="66"/>
      <c r="K21" s="66"/>
      <c r="L21" s="68">
        <v>40</v>
      </c>
      <c r="M21" s="68">
        <f t="shared" si="3"/>
        <v>8.0000000000000071E-2</v>
      </c>
      <c r="N21" s="68"/>
      <c r="O21" s="68"/>
      <c r="P21" s="68">
        <v>23.5</v>
      </c>
      <c r="Q21" s="69">
        <f t="shared" si="0"/>
        <v>4.7000000000000042E-2</v>
      </c>
      <c r="R21" s="70">
        <f t="shared" si="1"/>
        <v>454.53000000000043</v>
      </c>
      <c r="S21" s="66"/>
      <c r="T21" s="4"/>
    </row>
    <row r="22" spans="1:20" ht="24" customHeight="1">
      <c r="A22" s="71" t="s">
        <v>86</v>
      </c>
      <c r="B22" s="72"/>
      <c r="C22" s="73"/>
      <c r="D22" s="68"/>
      <c r="E22" s="68"/>
      <c r="F22" s="66"/>
      <c r="G22" s="68"/>
      <c r="H22" s="66"/>
      <c r="I22" s="68"/>
      <c r="J22" s="66"/>
      <c r="K22" s="66"/>
      <c r="L22" s="68"/>
      <c r="M22" s="68" t="s">
        <v>42</v>
      </c>
      <c r="N22" s="68"/>
      <c r="O22" s="68"/>
      <c r="P22" s="68"/>
      <c r="Q22" s="69" t="s">
        <v>42</v>
      </c>
      <c r="R22" s="70"/>
      <c r="S22" s="66"/>
      <c r="T22" s="4"/>
    </row>
    <row r="23" spans="1:20" ht="47.25">
      <c r="A23" s="66">
        <v>10</v>
      </c>
      <c r="B23" s="66" t="s">
        <v>87</v>
      </c>
      <c r="C23" s="67">
        <v>28542</v>
      </c>
      <c r="D23" s="68" t="s">
        <v>49</v>
      </c>
      <c r="E23" s="68">
        <v>2.66</v>
      </c>
      <c r="F23" s="67">
        <v>42736</v>
      </c>
      <c r="G23" s="68">
        <v>2.86</v>
      </c>
      <c r="H23" s="67">
        <v>43466</v>
      </c>
      <c r="I23" s="68">
        <f t="shared" si="2"/>
        <v>0.19999999999999973</v>
      </c>
      <c r="J23" s="66"/>
      <c r="K23" s="66"/>
      <c r="L23" s="68">
        <v>70</v>
      </c>
      <c r="M23" s="68">
        <f t="shared" si="3"/>
        <v>0.13999999999999979</v>
      </c>
      <c r="N23" s="68"/>
      <c r="O23" s="68"/>
      <c r="P23" s="68">
        <v>23.5</v>
      </c>
      <c r="Q23" s="69">
        <f t="shared" si="0"/>
        <v>4.6999999999999938E-2</v>
      </c>
      <c r="R23" s="70">
        <f t="shared" si="1"/>
        <v>537.92999999999927</v>
      </c>
      <c r="S23" s="26" t="s">
        <v>88</v>
      </c>
      <c r="T23" s="4"/>
    </row>
    <row r="24" spans="1:20">
      <c r="A24" s="66">
        <v>11</v>
      </c>
      <c r="B24" s="66" t="s">
        <v>89</v>
      </c>
      <c r="C24" s="67">
        <v>27921</v>
      </c>
      <c r="D24" s="68" t="s">
        <v>78</v>
      </c>
      <c r="E24" s="68">
        <v>4.0599999999999996</v>
      </c>
      <c r="F24" s="67">
        <v>42736</v>
      </c>
      <c r="G24" s="68">
        <v>4.0599999999999996</v>
      </c>
      <c r="H24" s="67">
        <v>43466</v>
      </c>
      <c r="I24" s="68"/>
      <c r="J24" s="66">
        <v>5</v>
      </c>
      <c r="K24" s="74">
        <v>0.20300000000000001</v>
      </c>
      <c r="L24" s="68">
        <v>70</v>
      </c>
      <c r="M24" s="68">
        <f>L24%*K24</f>
        <v>0.1421</v>
      </c>
      <c r="N24" s="68">
        <v>70</v>
      </c>
      <c r="O24" s="68">
        <f>N24%*K24</f>
        <v>0.1421</v>
      </c>
      <c r="P24" s="68">
        <v>23.5</v>
      </c>
      <c r="Q24" s="69">
        <f t="shared" si="0"/>
        <v>4.7704999999999997E-2</v>
      </c>
      <c r="R24" s="70">
        <f t="shared" si="1"/>
        <v>743.51794999999993</v>
      </c>
      <c r="S24" s="66"/>
      <c r="T24" s="4"/>
    </row>
    <row r="25" spans="1:20" ht="21.75" customHeight="1">
      <c r="A25" s="71" t="s">
        <v>109</v>
      </c>
      <c r="B25" s="72"/>
      <c r="C25" s="73"/>
      <c r="D25" s="68"/>
      <c r="E25" s="68"/>
      <c r="F25" s="66"/>
      <c r="G25" s="68"/>
      <c r="H25" s="66"/>
      <c r="I25" s="68"/>
      <c r="J25" s="66"/>
      <c r="K25" s="66"/>
      <c r="L25" s="68"/>
      <c r="M25" s="68"/>
      <c r="N25" s="68"/>
      <c r="O25" s="68"/>
      <c r="P25" s="68"/>
      <c r="Q25" s="69" t="s">
        <v>42</v>
      </c>
      <c r="R25" s="70"/>
      <c r="S25" s="66"/>
      <c r="T25" s="4"/>
    </row>
    <row r="26" spans="1:20">
      <c r="A26" s="66">
        <v>12</v>
      </c>
      <c r="B26" s="66" t="s">
        <v>90</v>
      </c>
      <c r="C26" s="67">
        <v>31358</v>
      </c>
      <c r="D26" s="68" t="s">
        <v>28</v>
      </c>
      <c r="E26" s="68">
        <v>2.66</v>
      </c>
      <c r="F26" s="67">
        <v>42736</v>
      </c>
      <c r="G26" s="68">
        <v>2.86</v>
      </c>
      <c r="H26" s="67">
        <v>43466</v>
      </c>
      <c r="I26" s="68">
        <f t="shared" si="2"/>
        <v>0.19999999999999973</v>
      </c>
      <c r="J26" s="66"/>
      <c r="K26" s="66"/>
      <c r="L26" s="68">
        <v>70</v>
      </c>
      <c r="M26" s="68">
        <f t="shared" si="3"/>
        <v>0.13999999999999979</v>
      </c>
      <c r="N26" s="68"/>
      <c r="O26" s="68"/>
      <c r="P26" s="68">
        <v>23.5</v>
      </c>
      <c r="Q26" s="69">
        <f t="shared" si="0"/>
        <v>4.6999999999999938E-2</v>
      </c>
      <c r="R26" s="70">
        <f t="shared" si="1"/>
        <v>537.92999999999927</v>
      </c>
      <c r="S26" s="66"/>
      <c r="T26" s="4"/>
    </row>
    <row r="27" spans="1:20">
      <c r="A27" s="66">
        <v>13</v>
      </c>
      <c r="B27" s="66" t="s">
        <v>91</v>
      </c>
      <c r="C27" s="67">
        <v>28216</v>
      </c>
      <c r="D27" s="68" t="s">
        <v>49</v>
      </c>
      <c r="E27" s="68">
        <v>2.66</v>
      </c>
      <c r="F27" s="67">
        <v>42736</v>
      </c>
      <c r="G27" s="68">
        <v>2.86</v>
      </c>
      <c r="H27" s="67">
        <v>43466</v>
      </c>
      <c r="I27" s="68">
        <f t="shared" si="2"/>
        <v>0.19999999999999973</v>
      </c>
      <c r="J27" s="66"/>
      <c r="K27" s="66"/>
      <c r="L27" s="68">
        <v>70</v>
      </c>
      <c r="M27" s="68">
        <f t="shared" si="3"/>
        <v>0.13999999999999979</v>
      </c>
      <c r="N27" s="68"/>
      <c r="O27" s="68"/>
      <c r="P27" s="68">
        <v>23.5</v>
      </c>
      <c r="Q27" s="69">
        <f t="shared" si="0"/>
        <v>4.6999999999999938E-2</v>
      </c>
      <c r="R27" s="70">
        <f t="shared" si="1"/>
        <v>537.92999999999927</v>
      </c>
      <c r="S27" s="66"/>
      <c r="T27" s="4"/>
    </row>
    <row r="28" spans="1:20">
      <c r="A28" s="66">
        <v>14</v>
      </c>
      <c r="B28" s="66" t="s">
        <v>92</v>
      </c>
      <c r="C28" s="67">
        <v>30639</v>
      </c>
      <c r="D28" s="68" t="s">
        <v>30</v>
      </c>
      <c r="E28" s="68">
        <v>2.66</v>
      </c>
      <c r="F28" s="67">
        <v>42736</v>
      </c>
      <c r="G28" s="68">
        <v>2.86</v>
      </c>
      <c r="H28" s="67">
        <v>43466</v>
      </c>
      <c r="I28" s="68">
        <f t="shared" si="2"/>
        <v>0.19999999999999973</v>
      </c>
      <c r="J28" s="66"/>
      <c r="K28" s="66"/>
      <c r="L28" s="68">
        <v>70</v>
      </c>
      <c r="M28" s="68">
        <f t="shared" si="3"/>
        <v>0.13999999999999979</v>
      </c>
      <c r="N28" s="68"/>
      <c r="O28" s="68"/>
      <c r="P28" s="68">
        <v>23.5</v>
      </c>
      <c r="Q28" s="69">
        <f t="shared" si="0"/>
        <v>4.6999999999999938E-2</v>
      </c>
      <c r="R28" s="70">
        <f t="shared" si="1"/>
        <v>537.92999999999927</v>
      </c>
      <c r="S28" s="66"/>
      <c r="T28" s="4"/>
    </row>
    <row r="29" spans="1:20" ht="20.25" customHeight="1">
      <c r="A29" s="71" t="s">
        <v>93</v>
      </c>
      <c r="B29" s="72"/>
      <c r="C29" s="73"/>
      <c r="D29" s="68"/>
      <c r="E29" s="68"/>
      <c r="F29" s="66"/>
      <c r="G29" s="68"/>
      <c r="H29" s="66"/>
      <c r="I29" s="68"/>
      <c r="J29" s="66"/>
      <c r="K29" s="66"/>
      <c r="L29" s="68"/>
      <c r="M29" s="68"/>
      <c r="N29" s="68"/>
      <c r="O29" s="68"/>
      <c r="P29" s="68"/>
      <c r="Q29" s="69" t="s">
        <v>42</v>
      </c>
      <c r="R29" s="70"/>
      <c r="S29" s="66"/>
      <c r="T29" s="4"/>
    </row>
    <row r="30" spans="1:20">
      <c r="A30" s="66">
        <v>15</v>
      </c>
      <c r="B30" s="66" t="s">
        <v>94</v>
      </c>
      <c r="C30" s="67">
        <v>30357</v>
      </c>
      <c r="D30" s="68" t="s">
        <v>28</v>
      </c>
      <c r="E30" s="68">
        <v>2.66</v>
      </c>
      <c r="F30" s="67">
        <v>42736</v>
      </c>
      <c r="G30" s="68">
        <v>2.86</v>
      </c>
      <c r="H30" s="67">
        <v>43466</v>
      </c>
      <c r="I30" s="68">
        <f t="shared" si="2"/>
        <v>0.19999999999999973</v>
      </c>
      <c r="J30" s="66"/>
      <c r="K30" s="66"/>
      <c r="L30" s="68">
        <v>70</v>
      </c>
      <c r="M30" s="68">
        <f t="shared" si="3"/>
        <v>0.13999999999999979</v>
      </c>
      <c r="N30" s="68"/>
      <c r="O30" s="68"/>
      <c r="P30" s="68">
        <v>23.5</v>
      </c>
      <c r="Q30" s="69">
        <f t="shared" si="0"/>
        <v>4.6999999999999938E-2</v>
      </c>
      <c r="R30" s="70">
        <f t="shared" si="1"/>
        <v>537.92999999999927</v>
      </c>
      <c r="S30" s="66"/>
      <c r="T30" s="4"/>
    </row>
    <row r="31" spans="1:20">
      <c r="A31" s="66">
        <v>16</v>
      </c>
      <c r="B31" s="66" t="s">
        <v>95</v>
      </c>
      <c r="C31" s="67">
        <v>29326</v>
      </c>
      <c r="D31" s="68" t="s">
        <v>49</v>
      </c>
      <c r="E31" s="68">
        <v>2.66</v>
      </c>
      <c r="F31" s="67">
        <v>42736</v>
      </c>
      <c r="G31" s="68">
        <v>2.86</v>
      </c>
      <c r="H31" s="67">
        <v>43466</v>
      </c>
      <c r="I31" s="68">
        <f t="shared" si="2"/>
        <v>0.19999999999999973</v>
      </c>
      <c r="J31" s="66"/>
      <c r="K31" s="66"/>
      <c r="L31" s="68">
        <v>70</v>
      </c>
      <c r="M31" s="68">
        <f t="shared" si="3"/>
        <v>0.13999999999999979</v>
      </c>
      <c r="N31" s="68"/>
      <c r="O31" s="68"/>
      <c r="P31" s="68">
        <v>23.5</v>
      </c>
      <c r="Q31" s="69">
        <f t="shared" si="0"/>
        <v>4.6999999999999938E-2</v>
      </c>
      <c r="R31" s="70">
        <f t="shared" si="1"/>
        <v>537.92999999999927</v>
      </c>
      <c r="S31" s="66"/>
      <c r="T31" s="4"/>
    </row>
    <row r="32" spans="1:20" ht="24.75" customHeight="1">
      <c r="A32" s="71" t="s">
        <v>110</v>
      </c>
      <c r="B32" s="73"/>
      <c r="C32" s="66"/>
      <c r="D32" s="68"/>
      <c r="E32" s="68"/>
      <c r="F32" s="66"/>
      <c r="G32" s="68"/>
      <c r="H32" s="66"/>
      <c r="I32" s="68"/>
      <c r="J32" s="66"/>
      <c r="K32" s="66"/>
      <c r="L32" s="68"/>
      <c r="M32" s="68"/>
      <c r="N32" s="68"/>
      <c r="O32" s="68"/>
      <c r="P32" s="68"/>
      <c r="Q32" s="69" t="s">
        <v>42</v>
      </c>
      <c r="R32" s="70"/>
      <c r="S32" s="66"/>
      <c r="T32" s="4"/>
    </row>
    <row r="33" spans="1:20">
      <c r="A33" s="66">
        <v>17</v>
      </c>
      <c r="B33" s="66" t="s">
        <v>96</v>
      </c>
      <c r="C33" s="67">
        <v>31221</v>
      </c>
      <c r="D33" s="68" t="s">
        <v>49</v>
      </c>
      <c r="E33" s="68">
        <v>2.66</v>
      </c>
      <c r="F33" s="67">
        <v>42736</v>
      </c>
      <c r="G33" s="68">
        <v>2.86</v>
      </c>
      <c r="H33" s="67">
        <v>43466</v>
      </c>
      <c r="I33" s="68">
        <f t="shared" si="2"/>
        <v>0.19999999999999973</v>
      </c>
      <c r="J33" s="66"/>
      <c r="K33" s="66"/>
      <c r="L33" s="68">
        <v>70</v>
      </c>
      <c r="M33" s="68">
        <f t="shared" si="3"/>
        <v>0.13999999999999979</v>
      </c>
      <c r="N33" s="68"/>
      <c r="O33" s="68"/>
      <c r="P33" s="68">
        <v>23.5</v>
      </c>
      <c r="Q33" s="69">
        <f t="shared" si="0"/>
        <v>4.6999999999999938E-2</v>
      </c>
      <c r="R33" s="70">
        <f t="shared" si="1"/>
        <v>537.92999999999927</v>
      </c>
      <c r="S33" s="66"/>
      <c r="T33" s="4"/>
    </row>
    <row r="34" spans="1:20">
      <c r="A34" s="66">
        <v>18</v>
      </c>
      <c r="B34" s="66" t="s">
        <v>97</v>
      </c>
      <c r="C34" s="67">
        <v>29744</v>
      </c>
      <c r="D34" s="68" t="s">
        <v>35</v>
      </c>
      <c r="E34" s="68">
        <v>2.66</v>
      </c>
      <c r="F34" s="67">
        <v>42736</v>
      </c>
      <c r="G34" s="68">
        <v>2.86</v>
      </c>
      <c r="H34" s="67">
        <v>43466</v>
      </c>
      <c r="I34" s="68">
        <f t="shared" si="2"/>
        <v>0.19999999999999973</v>
      </c>
      <c r="J34" s="66"/>
      <c r="K34" s="66"/>
      <c r="L34" s="68">
        <v>70</v>
      </c>
      <c r="M34" s="68">
        <f t="shared" si="3"/>
        <v>0.13999999999999979</v>
      </c>
      <c r="N34" s="68"/>
      <c r="O34" s="68"/>
      <c r="P34" s="68">
        <v>23.5</v>
      </c>
      <c r="Q34" s="69">
        <f t="shared" si="0"/>
        <v>4.6999999999999938E-2</v>
      </c>
      <c r="R34" s="70">
        <f t="shared" si="1"/>
        <v>537.92999999999927</v>
      </c>
      <c r="S34" s="66"/>
      <c r="T34" s="4"/>
    </row>
    <row r="35" spans="1:20">
      <c r="A35" s="66">
        <v>19</v>
      </c>
      <c r="B35" s="66" t="s">
        <v>98</v>
      </c>
      <c r="C35" s="67">
        <v>30597</v>
      </c>
      <c r="D35" s="68" t="s">
        <v>30</v>
      </c>
      <c r="E35" s="68">
        <v>2.66</v>
      </c>
      <c r="F35" s="67">
        <v>42736</v>
      </c>
      <c r="G35" s="68">
        <v>2.86</v>
      </c>
      <c r="H35" s="67">
        <v>43466</v>
      </c>
      <c r="I35" s="68">
        <f t="shared" si="2"/>
        <v>0.19999999999999973</v>
      </c>
      <c r="J35" s="66"/>
      <c r="K35" s="66"/>
      <c r="L35" s="68">
        <v>70</v>
      </c>
      <c r="M35" s="68">
        <f t="shared" si="3"/>
        <v>0.13999999999999979</v>
      </c>
      <c r="N35" s="68"/>
      <c r="O35" s="68"/>
      <c r="P35" s="68">
        <v>23.5</v>
      </c>
      <c r="Q35" s="69">
        <f t="shared" si="0"/>
        <v>4.6999999999999938E-2</v>
      </c>
      <c r="R35" s="70">
        <f t="shared" si="1"/>
        <v>537.92999999999927</v>
      </c>
      <c r="S35" s="66"/>
      <c r="T35" s="4"/>
    </row>
    <row r="36" spans="1:20" ht="23.25" customHeight="1">
      <c r="A36" s="71" t="s">
        <v>99</v>
      </c>
      <c r="B36" s="72"/>
      <c r="C36" s="73"/>
      <c r="D36" s="68"/>
      <c r="E36" s="68"/>
      <c r="F36" s="66"/>
      <c r="G36" s="68"/>
      <c r="H36" s="66"/>
      <c r="I36" s="68"/>
      <c r="J36" s="66"/>
      <c r="K36" s="66"/>
      <c r="L36" s="68"/>
      <c r="M36" s="68"/>
      <c r="N36" s="68"/>
      <c r="O36" s="68"/>
      <c r="P36" s="68"/>
      <c r="Q36" s="69" t="s">
        <v>42</v>
      </c>
      <c r="R36" s="70"/>
      <c r="S36" s="66"/>
      <c r="T36" s="4"/>
    </row>
    <row r="37" spans="1:20">
      <c r="A37" s="66">
        <v>20</v>
      </c>
      <c r="B37" s="66" t="s">
        <v>100</v>
      </c>
      <c r="C37" s="67">
        <v>31984</v>
      </c>
      <c r="D37" s="68" t="s">
        <v>35</v>
      </c>
      <c r="E37" s="68">
        <v>2.66</v>
      </c>
      <c r="F37" s="67">
        <v>42795</v>
      </c>
      <c r="G37" s="68">
        <v>2.86</v>
      </c>
      <c r="H37" s="67">
        <v>43525</v>
      </c>
      <c r="I37" s="68">
        <f t="shared" si="2"/>
        <v>0.19999999999999973</v>
      </c>
      <c r="J37" s="66"/>
      <c r="K37" s="66"/>
      <c r="L37" s="68">
        <v>40</v>
      </c>
      <c r="M37" s="68">
        <f t="shared" si="3"/>
        <v>7.9999999999999905E-2</v>
      </c>
      <c r="N37" s="68">
        <v>70</v>
      </c>
      <c r="O37" s="69">
        <f t="shared" ref="O37:O38" si="4">N37%*I37</f>
        <v>0.13999999999999979</v>
      </c>
      <c r="P37" s="68">
        <v>23.5</v>
      </c>
      <c r="Q37" s="69">
        <f t="shared" si="0"/>
        <v>4.6999999999999938E-2</v>
      </c>
      <c r="R37" s="70">
        <f t="shared" si="1"/>
        <v>649.12999999999909</v>
      </c>
      <c r="S37" s="66"/>
      <c r="T37" s="4"/>
    </row>
    <row r="38" spans="1:20">
      <c r="A38" s="66">
        <v>21</v>
      </c>
      <c r="B38" s="66" t="s">
        <v>101</v>
      </c>
      <c r="C38" s="67">
        <v>28370</v>
      </c>
      <c r="D38" s="68" t="s">
        <v>30</v>
      </c>
      <c r="E38" s="68">
        <v>2.66</v>
      </c>
      <c r="F38" s="67">
        <v>42767</v>
      </c>
      <c r="G38" s="68">
        <v>2.86</v>
      </c>
      <c r="H38" s="67">
        <v>43497</v>
      </c>
      <c r="I38" s="68">
        <f t="shared" si="2"/>
        <v>0.19999999999999973</v>
      </c>
      <c r="J38" s="66"/>
      <c r="K38" s="66"/>
      <c r="L38" s="68">
        <v>40</v>
      </c>
      <c r="M38" s="68">
        <f t="shared" si="3"/>
        <v>7.9999999999999905E-2</v>
      </c>
      <c r="N38" s="68">
        <v>70</v>
      </c>
      <c r="O38" s="69">
        <f t="shared" si="4"/>
        <v>0.13999999999999979</v>
      </c>
      <c r="P38" s="68">
        <v>23.5</v>
      </c>
      <c r="Q38" s="69">
        <f t="shared" si="0"/>
        <v>4.6999999999999938E-2</v>
      </c>
      <c r="R38" s="70">
        <f t="shared" si="1"/>
        <v>649.12999999999909</v>
      </c>
      <c r="S38" s="66"/>
      <c r="T38" s="4"/>
    </row>
    <row r="39" spans="1:20" ht="19.5" customHeight="1">
      <c r="A39" s="71" t="s">
        <v>102</v>
      </c>
      <c r="B39" s="72"/>
      <c r="C39" s="73"/>
      <c r="D39" s="68"/>
      <c r="E39" s="68"/>
      <c r="F39" s="66"/>
      <c r="G39" s="68"/>
      <c r="H39" s="66"/>
      <c r="I39" s="68"/>
      <c r="J39" s="66"/>
      <c r="K39" s="66"/>
      <c r="L39" s="68"/>
      <c r="M39" s="68"/>
      <c r="N39" s="68"/>
      <c r="O39" s="68"/>
      <c r="P39" s="68"/>
      <c r="Q39" s="69" t="s">
        <v>42</v>
      </c>
      <c r="R39" s="70"/>
      <c r="S39" s="66"/>
      <c r="T39" s="4"/>
    </row>
    <row r="40" spans="1:20" ht="47.25">
      <c r="A40" s="66">
        <v>22</v>
      </c>
      <c r="B40" s="66" t="s">
        <v>103</v>
      </c>
      <c r="C40" s="67">
        <v>32217</v>
      </c>
      <c r="D40" s="68" t="s">
        <v>28</v>
      </c>
      <c r="E40" s="68">
        <v>2.46</v>
      </c>
      <c r="F40" s="67">
        <v>42856</v>
      </c>
      <c r="G40" s="68">
        <v>2.66</v>
      </c>
      <c r="H40" s="67">
        <v>43586</v>
      </c>
      <c r="I40" s="68">
        <f t="shared" si="2"/>
        <v>0.20000000000000018</v>
      </c>
      <c r="J40" s="66"/>
      <c r="K40" s="66"/>
      <c r="L40" s="68">
        <v>70</v>
      </c>
      <c r="M40" s="68">
        <f t="shared" si="3"/>
        <v>0.14000000000000012</v>
      </c>
      <c r="N40" s="68"/>
      <c r="O40" s="68"/>
      <c r="P40" s="68">
        <v>23.5</v>
      </c>
      <c r="Q40" s="69">
        <f t="shared" si="0"/>
        <v>4.7000000000000042E-2</v>
      </c>
      <c r="R40" s="70">
        <f t="shared" si="1"/>
        <v>537.93000000000052</v>
      </c>
      <c r="S40" s="26" t="s">
        <v>104</v>
      </c>
      <c r="T40" s="4"/>
    </row>
    <row r="41" spans="1:20" ht="28.5" customHeight="1">
      <c r="A41" s="75" t="s">
        <v>105</v>
      </c>
      <c r="B41" s="76"/>
      <c r="C41" s="77"/>
      <c r="D41" s="78"/>
      <c r="E41" s="79">
        <f>SUM(E9:E40)</f>
        <v>64.709999999999965</v>
      </c>
      <c r="F41" s="77"/>
      <c r="G41" s="78" t="s">
        <v>106</v>
      </c>
      <c r="H41" s="77"/>
      <c r="I41" s="21">
        <f>SUM(I9:I40)</f>
        <v>4.2599999999999962</v>
      </c>
      <c r="J41" s="77"/>
      <c r="K41" s="77" t="s">
        <v>107</v>
      </c>
      <c r="L41" s="78"/>
      <c r="M41" s="80" t="s">
        <v>42</v>
      </c>
      <c r="N41" s="78"/>
      <c r="O41" s="78">
        <f ca="1">SUM(O9:O41)</f>
        <v>0.56209999999999938</v>
      </c>
      <c r="P41" s="78"/>
      <c r="Q41" s="81">
        <f>SUM(Q9:Q40)</f>
        <v>1.096509999999999</v>
      </c>
      <c r="R41" s="80">
        <f>SUM(R9:R40)</f>
        <v>12943.415899999985</v>
      </c>
      <c r="S41" s="82"/>
      <c r="T41" s="4"/>
    </row>
    <row r="42" spans="1:20">
      <c r="A42" s="4"/>
      <c r="B42" s="4"/>
      <c r="C42" s="4"/>
      <c r="D42" s="3"/>
      <c r="F42" s="4"/>
      <c r="G42" s="3"/>
      <c r="H42" s="4"/>
      <c r="J42" s="4"/>
      <c r="K42" s="4"/>
      <c r="L42" s="3"/>
      <c r="M42" s="3" t="s">
        <v>42</v>
      </c>
      <c r="N42" s="3"/>
      <c r="P42" s="3"/>
      <c r="R42" s="3"/>
      <c r="S42" s="4"/>
      <c r="T42" s="4"/>
    </row>
    <row r="43" spans="1:20" s="52" customFormat="1" ht="16.5" customHeight="1">
      <c r="A43" s="48"/>
      <c r="B43" s="48"/>
      <c r="C43" s="48"/>
      <c r="D43" s="48"/>
      <c r="E43" s="50"/>
      <c r="F43" s="48"/>
      <c r="G43" s="50"/>
      <c r="H43" s="48"/>
      <c r="I43" s="50"/>
      <c r="J43" s="51" t="s">
        <v>53</v>
      </c>
      <c r="K43" s="51"/>
      <c r="L43" s="51"/>
      <c r="M43" s="51"/>
      <c r="N43" s="51"/>
      <c r="O43" s="51"/>
      <c r="P43" s="51"/>
      <c r="Q43" s="51"/>
    </row>
    <row r="44" spans="1:20" s="56" customFormat="1" ht="21" customHeight="1">
      <c r="A44" s="53" t="s">
        <v>54</v>
      </c>
      <c r="B44" s="53"/>
      <c r="C44" s="53"/>
      <c r="D44" s="53"/>
      <c r="E44" s="53"/>
      <c r="F44" s="53"/>
      <c r="G44" s="54"/>
      <c r="H44" s="55"/>
      <c r="I44" s="54"/>
      <c r="J44" s="53" t="s">
        <v>55</v>
      </c>
      <c r="K44" s="53"/>
      <c r="L44" s="53"/>
      <c r="M44" s="53"/>
      <c r="N44" s="53"/>
      <c r="O44" s="53"/>
      <c r="P44" s="53"/>
      <c r="Q44" s="53"/>
    </row>
    <row r="45" spans="1:20" s="56" customFormat="1" ht="24" customHeight="1">
      <c r="A45" s="53" t="s">
        <v>56</v>
      </c>
      <c r="B45" s="53"/>
      <c r="C45" s="53" t="s">
        <v>108</v>
      </c>
      <c r="D45" s="53"/>
      <c r="E45" s="53"/>
      <c r="F45" s="53"/>
      <c r="G45" s="54"/>
      <c r="H45" s="55"/>
      <c r="I45" s="53" t="s">
        <v>58</v>
      </c>
      <c r="J45" s="53"/>
      <c r="K45" s="53"/>
      <c r="L45" s="53"/>
      <c r="M45" s="54"/>
      <c r="N45" s="53" t="s">
        <v>59</v>
      </c>
      <c r="O45" s="53"/>
      <c r="P45" s="53"/>
      <c r="Q45" s="53"/>
      <c r="R45" s="53"/>
    </row>
    <row r="46" spans="1:20">
      <c r="A46" s="4"/>
      <c r="B46" s="4"/>
      <c r="C46" s="4"/>
      <c r="D46" s="4"/>
      <c r="E46" s="3"/>
      <c r="F46" s="4"/>
      <c r="G46" s="3"/>
      <c r="H46" s="4"/>
      <c r="I46" s="3"/>
      <c r="J46" s="4"/>
      <c r="K46" s="4"/>
      <c r="L46" s="4"/>
      <c r="M46" s="3"/>
      <c r="N46" s="3"/>
      <c r="O46" s="3"/>
      <c r="P46" s="3"/>
      <c r="Q46" s="4"/>
      <c r="R46" s="6"/>
    </row>
    <row r="47" spans="1:20">
      <c r="A47" s="4"/>
      <c r="B47" s="4"/>
      <c r="C47" s="4"/>
      <c r="D47" s="4"/>
      <c r="E47" s="3"/>
      <c r="F47" s="4"/>
      <c r="G47" s="3"/>
      <c r="H47" s="4"/>
      <c r="I47" s="3"/>
      <c r="J47" s="4"/>
      <c r="K47" s="4"/>
      <c r="L47" s="4"/>
      <c r="M47" s="3"/>
      <c r="N47" s="3"/>
      <c r="O47" s="3"/>
      <c r="P47" s="3"/>
      <c r="Q47" s="4"/>
      <c r="R47" s="6"/>
    </row>
    <row r="48" spans="1:20">
      <c r="A48" s="4"/>
      <c r="B48" s="4"/>
      <c r="C48" s="4"/>
      <c r="D48" s="4"/>
      <c r="E48" s="3"/>
      <c r="F48" s="4"/>
      <c r="G48" s="3"/>
      <c r="H48" s="4"/>
      <c r="I48" s="3"/>
      <c r="J48" s="4"/>
      <c r="K48" s="4"/>
      <c r="L48" s="4"/>
      <c r="M48" s="3"/>
      <c r="N48" s="3"/>
      <c r="O48" s="3"/>
      <c r="P48" s="3"/>
      <c r="Q48" s="4"/>
      <c r="R48" s="6"/>
    </row>
    <row r="49" spans="1:18">
      <c r="A49" s="4"/>
      <c r="B49" s="4"/>
      <c r="C49" s="4"/>
      <c r="D49" s="4"/>
      <c r="E49" s="3"/>
      <c r="F49" s="4"/>
      <c r="G49" s="3"/>
      <c r="H49" s="4"/>
      <c r="I49" s="3"/>
      <c r="J49" s="4"/>
      <c r="K49" s="4"/>
      <c r="L49" s="4"/>
      <c r="M49" s="3"/>
      <c r="N49" s="3"/>
      <c r="O49" s="3"/>
      <c r="P49" s="3"/>
      <c r="Q49" s="4"/>
      <c r="R49" s="6"/>
    </row>
    <row r="50" spans="1:18">
      <c r="A50" s="4"/>
      <c r="B50" s="4"/>
      <c r="C50" s="4"/>
      <c r="D50" s="4"/>
      <c r="E50" s="3"/>
      <c r="F50" s="4"/>
      <c r="G50" s="3"/>
      <c r="H50" s="4"/>
      <c r="I50" s="3"/>
      <c r="J50" s="4"/>
      <c r="K50" s="4"/>
      <c r="L50" s="4"/>
      <c r="M50" s="3"/>
      <c r="N50" s="3"/>
      <c r="O50" s="3"/>
      <c r="P50" s="3"/>
      <c r="Q50" s="4"/>
      <c r="R50" s="6"/>
    </row>
    <row r="51" spans="1:18" s="56" customFormat="1" ht="14.25">
      <c r="A51" s="53" t="s">
        <v>60</v>
      </c>
      <c r="B51" s="53"/>
      <c r="C51" s="55"/>
      <c r="D51" s="53"/>
      <c r="E51" s="53"/>
      <c r="F51" s="53"/>
      <c r="G51" s="53"/>
      <c r="H51" s="55"/>
      <c r="I51" s="53" t="s">
        <v>61</v>
      </c>
      <c r="J51" s="53"/>
      <c r="K51" s="53"/>
      <c r="L51" s="53"/>
      <c r="M51" s="54"/>
      <c r="N51" s="53" t="s">
        <v>21</v>
      </c>
      <c r="O51" s="53"/>
      <c r="P51" s="53"/>
      <c r="Q51" s="53"/>
      <c r="R51" s="53"/>
    </row>
  </sheetData>
  <mergeCells count="43">
    <mergeCell ref="A45:B45"/>
    <mergeCell ref="C45:F45"/>
    <mergeCell ref="I45:L45"/>
    <mergeCell ref="N45:R45"/>
    <mergeCell ref="A51:B51"/>
    <mergeCell ref="D51:G51"/>
    <mergeCell ref="I51:L51"/>
    <mergeCell ref="N51:R51"/>
    <mergeCell ref="A32:B32"/>
    <mergeCell ref="A36:C36"/>
    <mergeCell ref="A39:C39"/>
    <mergeCell ref="A41:B41"/>
    <mergeCell ref="J43:Q43"/>
    <mergeCell ref="A44:F44"/>
    <mergeCell ref="J44:Q44"/>
    <mergeCell ref="A12:C12"/>
    <mergeCell ref="A17:C17"/>
    <mergeCell ref="A19:B19"/>
    <mergeCell ref="A22:C22"/>
    <mergeCell ref="A25:C25"/>
    <mergeCell ref="A29:C29"/>
    <mergeCell ref="N6:O6"/>
    <mergeCell ref="P6:Q6"/>
    <mergeCell ref="R6:R7"/>
    <mergeCell ref="S6:S7"/>
    <mergeCell ref="A8:B8"/>
    <mergeCell ref="A10:C10"/>
    <mergeCell ref="F6:F7"/>
    <mergeCell ref="G6:G7"/>
    <mergeCell ref="H6:H7"/>
    <mergeCell ref="I6:I7"/>
    <mergeCell ref="J6:K6"/>
    <mergeCell ref="L6:M6"/>
    <mergeCell ref="A1:C1"/>
    <mergeCell ref="J1:S1"/>
    <mergeCell ref="A2:C2"/>
    <mergeCell ref="J2:S2"/>
    <mergeCell ref="A4:S4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Nâng lương TTYT </vt:lpstr>
      <vt:lpstr>Nâng lương TYT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W7X64</dc:creator>
  <cp:lastModifiedBy>W7X64</cp:lastModifiedBy>
  <dcterms:created xsi:type="dcterms:W3CDTF">2019-07-08T01:08:42Z</dcterms:created>
  <dcterms:modified xsi:type="dcterms:W3CDTF">2019-07-08T01:13:42Z</dcterms:modified>
</cp:coreProperties>
</file>